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<sst xmlns="http://schemas.openxmlformats.org/spreadsheetml/2006/main" count="331" uniqueCount="331">
  <si>
    <t xml:space="preserve"> ОСНОВНЫЕ ПОКАЗАТЕЛИ СОЦИАЛЬНО-ЭКОНОМИЧЕСКОГО РАЗВИТИЯ
Новосибирского района Новосибирской области за 2024 год
 (по полному кругу предприятий включая малое предпринимательство,                                                                          индивидуальных предпринимателей, КФХ И ЛПХ)  </t>
  </si>
  <si>
    <t xml:space="preserve">№ п/п</t>
  </si>
  <si>
    <t xml:space="preserve">Наименование показателя</t>
  </si>
  <si>
    <t xml:space="preserve">Единица измерения</t>
  </si>
  <si>
    <t>2023</t>
  </si>
  <si>
    <t>2024</t>
  </si>
  <si>
    <t xml:space="preserve">в % к 2023 году</t>
  </si>
  <si>
    <t>Примечание</t>
  </si>
  <si>
    <t xml:space="preserve">1. Структура населения</t>
  </si>
  <si>
    <t xml:space="preserve">Структура населения</t>
  </si>
  <si>
    <t>1.1.</t>
  </si>
  <si>
    <t xml:space="preserve">Численность населения на конец отчетного периода</t>
  </si>
  <si>
    <t>человек</t>
  </si>
  <si>
    <t>1.2.</t>
  </si>
  <si>
    <t xml:space="preserve">Число прибывших</t>
  </si>
  <si>
    <t>1.3.</t>
  </si>
  <si>
    <t xml:space="preserve">Число выбывших</t>
  </si>
  <si>
    <t>1.4.</t>
  </si>
  <si>
    <t xml:space="preserve">Число родившихся</t>
  </si>
  <si>
    <t>1.5.</t>
  </si>
  <si>
    <t xml:space="preserve">Число умерших</t>
  </si>
  <si>
    <t>1.6.</t>
  </si>
  <si>
    <t xml:space="preserve">Уровень официально зарегистрированной безработицы</t>
  </si>
  <si>
    <t>процентов</t>
  </si>
  <si>
    <t>1.7.</t>
  </si>
  <si>
    <t xml:space="preserve">Численность занятых в экономике - всего</t>
  </si>
  <si>
    <t xml:space="preserve">тыс. человек</t>
  </si>
  <si>
    <t>1.8.</t>
  </si>
  <si>
    <t xml:space="preserve">в том числе по видам деятельности:</t>
  </si>
  <si>
    <t>1.9.</t>
  </si>
  <si>
    <t xml:space="preserve">сельское хозяйство, охота и лесное хозяйство</t>
  </si>
  <si>
    <t>1.10.</t>
  </si>
  <si>
    <t xml:space="preserve">рыболовство, рыбоводство</t>
  </si>
  <si>
    <t>1.11.</t>
  </si>
  <si>
    <t xml:space="preserve">добыча полезных ископаемых</t>
  </si>
  <si>
    <t>1.12.</t>
  </si>
  <si>
    <t xml:space="preserve">обрабатывающие производства</t>
  </si>
  <si>
    <t>1.13.</t>
  </si>
  <si>
    <t xml:space="preserve">производство и распределение электроэнергии, газа и воды</t>
  </si>
  <si>
    <t>1.14.</t>
  </si>
  <si>
    <t>строительство</t>
  </si>
  <si>
    <t>1.15.</t>
  </si>
  <si>
    <t xml:space="preserve">оптовая и розничная торговля; ремонт автотранспортных средств, мотоциклов, бытовых изделий и предметов личного пользования</t>
  </si>
  <si>
    <t>1.16.</t>
  </si>
  <si>
    <t xml:space="preserve">гостиницы и рестораны</t>
  </si>
  <si>
    <t>1.17.</t>
  </si>
  <si>
    <t xml:space="preserve">транспорт и связь</t>
  </si>
  <si>
    <t>1.18.</t>
  </si>
  <si>
    <t xml:space="preserve">финансовая деятельность</t>
  </si>
  <si>
    <t>1.19.</t>
  </si>
  <si>
    <t xml:space="preserve">операции с недвижимым имуществом, аренда и предоставление услуг</t>
  </si>
  <si>
    <t>1.20.</t>
  </si>
  <si>
    <t xml:space="preserve">государственное управление и обеспечение военной безопасности; социальное обеспечение</t>
  </si>
  <si>
    <t>1.21.</t>
  </si>
  <si>
    <t>образование</t>
  </si>
  <si>
    <t>1.22.</t>
  </si>
  <si>
    <t xml:space="preserve">здравоохранение и предоставление социальных услуг</t>
  </si>
  <si>
    <t>1.23.</t>
  </si>
  <si>
    <t xml:space="preserve">предоставление прочих коммунальных, социальных и персональных услуг</t>
  </si>
  <si>
    <t>1.24.</t>
  </si>
  <si>
    <t xml:space="preserve">Деятельность домашних хозяйств</t>
  </si>
  <si>
    <t xml:space="preserve">2. Показатели доходов населения</t>
  </si>
  <si>
    <t xml:space="preserve">Показатели доходов населения</t>
  </si>
  <si>
    <t>2.1.</t>
  </si>
  <si>
    <t xml:space="preserve">Среднемесячная заработная плата по полному кругу предприятий</t>
  </si>
  <si>
    <t>рублей</t>
  </si>
  <si>
    <t>2.2.</t>
  </si>
  <si>
    <t xml:space="preserve">Среднемесячная заработная плата работников бюджетной сферы</t>
  </si>
  <si>
    <t>2.3.</t>
  </si>
  <si>
    <t xml:space="preserve">в том числе получающих заработную плату за счет средств местного бюджета</t>
  </si>
  <si>
    <t>2.4.</t>
  </si>
  <si>
    <t xml:space="preserve">Общий фонд оплаты труда (для расчета среднемесячной заработной платы)</t>
  </si>
  <si>
    <t xml:space="preserve">млн. рублей</t>
  </si>
  <si>
    <t>2.5.</t>
  </si>
  <si>
    <t xml:space="preserve">Среднесписочная численность работников (для расчета среднемесячной заработной платы)</t>
  </si>
  <si>
    <t>2.6.</t>
  </si>
  <si>
    <t xml:space="preserve">Просроченная задолженность по выплате средств на заработную плату на конец отчетного периода всего</t>
  </si>
  <si>
    <t>2.7.</t>
  </si>
  <si>
    <t xml:space="preserve">Средний душевой доход</t>
  </si>
  <si>
    <t xml:space="preserve">3. Промышленность и сельское хозяйство</t>
  </si>
  <si>
    <t xml:space="preserve">Промышленность и сельское хозяйство</t>
  </si>
  <si>
    <t>3.1.</t>
  </si>
  <si>
    <t xml:space="preserve">Объем отгруженных товаров собственного производства, выполненных работ и услуг собственными силами организаций по видам экономической деятельности: добыча полезных ископаемых, обрабатывающие отрасли, производство и распределение электроэнергии, газа и воды</t>
  </si>
  <si>
    <t>3.2.</t>
  </si>
  <si>
    <t xml:space="preserve">в том числе по крупным и средним предприятиям и организациям</t>
  </si>
  <si>
    <t>3.3.</t>
  </si>
  <si>
    <t xml:space="preserve">в том числе из общего объема отгруженных товаров:</t>
  </si>
  <si>
    <t>3.4.</t>
  </si>
  <si>
    <t>3.5.</t>
  </si>
  <si>
    <t xml:space="preserve">обрабатывающие отрасли</t>
  </si>
  <si>
    <t>3.6.</t>
  </si>
  <si>
    <t>3.7.</t>
  </si>
  <si>
    <t xml:space="preserve">Индекс промышленного производства</t>
  </si>
  <si>
    <t xml:space="preserve">процентов за период с начала года к соответствующему периоду прошлого года</t>
  </si>
  <si>
    <t>X</t>
  </si>
  <si>
    <t>3.8.</t>
  </si>
  <si>
    <t>3.9.</t>
  </si>
  <si>
    <t>3.10.</t>
  </si>
  <si>
    <t>3.11.</t>
  </si>
  <si>
    <t>3.12.</t>
  </si>
  <si>
    <t>3.13.</t>
  </si>
  <si>
    <t xml:space="preserve">Объем производства продукции сельского хозяйства (во всех категориях хозяйств)</t>
  </si>
  <si>
    <t>3.14.</t>
  </si>
  <si>
    <t xml:space="preserve">в том числе в сельхозорганизациях</t>
  </si>
  <si>
    <t>3.15.</t>
  </si>
  <si>
    <t xml:space="preserve">Индекс производства продукции сельского хозяйства</t>
  </si>
  <si>
    <t>3.16.</t>
  </si>
  <si>
    <t>3.17.</t>
  </si>
  <si>
    <t xml:space="preserve">Производство зерна</t>
  </si>
  <si>
    <t xml:space="preserve">тыс. тонн</t>
  </si>
  <si>
    <t>3.18.</t>
  </si>
  <si>
    <t xml:space="preserve">Урожайность зерновых</t>
  </si>
  <si>
    <t>ц/га</t>
  </si>
  <si>
    <t>3.19.</t>
  </si>
  <si>
    <t xml:space="preserve">Производство молока во всех категориях хозяйств</t>
  </si>
  <si>
    <t>тонн</t>
  </si>
  <si>
    <t>3.20.</t>
  </si>
  <si>
    <t>3.21.</t>
  </si>
  <si>
    <t xml:space="preserve">Надой молока на 1 корову</t>
  </si>
  <si>
    <t>килограмм</t>
  </si>
  <si>
    <t>3.22.</t>
  </si>
  <si>
    <t xml:space="preserve">Производство мяса на убой в живом весе во всех категориях хозяйств</t>
  </si>
  <si>
    <t>3.23.</t>
  </si>
  <si>
    <t>3.24.</t>
  </si>
  <si>
    <t xml:space="preserve">Поголовье скота во всех категориях хозяйств</t>
  </si>
  <si>
    <t>3.25.</t>
  </si>
  <si>
    <t xml:space="preserve">крупный рогатый скот</t>
  </si>
  <si>
    <t>голов</t>
  </si>
  <si>
    <t>3.26.</t>
  </si>
  <si>
    <t xml:space="preserve">в том числе коровы</t>
  </si>
  <si>
    <t>3.27.</t>
  </si>
  <si>
    <t>свиньи</t>
  </si>
  <si>
    <t>3.28.</t>
  </si>
  <si>
    <t xml:space="preserve">Поголовье скота в сельхозорганизациях</t>
  </si>
  <si>
    <t>3.29.</t>
  </si>
  <si>
    <t>3.30.</t>
  </si>
  <si>
    <t>3.31.</t>
  </si>
  <si>
    <t xml:space="preserve">4. Строительство и транспорт</t>
  </si>
  <si>
    <t xml:space="preserve">Строительство и транспорт</t>
  </si>
  <si>
    <t>4.1.</t>
  </si>
  <si>
    <t xml:space="preserve">Объем выполненных работ по виду деятельности "строительство"</t>
  </si>
  <si>
    <t>4.2.</t>
  </si>
  <si>
    <t xml:space="preserve">в том числе объем строительства, реконструкции и капитального ремонта автомобильных дорог</t>
  </si>
  <si>
    <t>4.3.</t>
  </si>
  <si>
    <t xml:space="preserve">Индекс физического объема работ по виду деятельности "строительство"</t>
  </si>
  <si>
    <t>4.4.</t>
  </si>
  <si>
    <t xml:space="preserve">в том числе индекс физического объема строительства, реконструкции и капитального ремонта автомобильных дорог</t>
  </si>
  <si>
    <t>4.5.</t>
  </si>
  <si>
    <t xml:space="preserve">Строительство межпоселенческих автомобильных дорог общего пользования</t>
  </si>
  <si>
    <t>км</t>
  </si>
  <si>
    <t>4.6.</t>
  </si>
  <si>
    <t xml:space="preserve">Перевезено грузов автомобильным траспортом</t>
  </si>
  <si>
    <t>4.7.</t>
  </si>
  <si>
    <t xml:space="preserve">Перевезено пассажиров автомобильным транспортом</t>
  </si>
  <si>
    <t xml:space="preserve"> -</t>
  </si>
  <si>
    <t xml:space="preserve">5. Торговля и услуги</t>
  </si>
  <si>
    <t xml:space="preserve">Торговля и услуги</t>
  </si>
  <si>
    <t>5.1.</t>
  </si>
  <si>
    <t xml:space="preserve">Оборот розничной торговли</t>
  </si>
  <si>
    <t>5.2.</t>
  </si>
  <si>
    <t xml:space="preserve">Индекс физического объема</t>
  </si>
  <si>
    <t>Х</t>
  </si>
  <si>
    <t>5.3.</t>
  </si>
  <si>
    <t xml:space="preserve">Оборот общественного питания</t>
  </si>
  <si>
    <t>5.4.</t>
  </si>
  <si>
    <t>5.5.</t>
  </si>
  <si>
    <t xml:space="preserve">Объем платных услуг населению</t>
  </si>
  <si>
    <t>5.6.</t>
  </si>
  <si>
    <t xml:space="preserve">в том числе по крупным и средним организациям</t>
  </si>
  <si>
    <t>5.7.</t>
  </si>
  <si>
    <t xml:space="preserve">Из общего объема платных услуг в том числе объем бытовых услуг</t>
  </si>
  <si>
    <t>5.8.</t>
  </si>
  <si>
    <t xml:space="preserve">Индекс физического объема платных услуг населению</t>
  </si>
  <si>
    <t>5.9.</t>
  </si>
  <si>
    <t>5.10.</t>
  </si>
  <si>
    <t xml:space="preserve">Индекс физического объема бытовых услуг</t>
  </si>
  <si>
    <t xml:space="preserve">6. Малое предпринимательство</t>
  </si>
  <si>
    <t xml:space="preserve">Малое предпринимательство</t>
  </si>
  <si>
    <t>6.1.</t>
  </si>
  <si>
    <t xml:space="preserve">Доля малого бизнеса в общем объеме выпуска товаров, работ и услуг</t>
  </si>
  <si>
    <t>6.2.</t>
  </si>
  <si>
    <t xml:space="preserve">Количество малых предприятий </t>
  </si>
  <si>
    <t>единиц</t>
  </si>
  <si>
    <t>6.3.</t>
  </si>
  <si>
    <t xml:space="preserve">Среднесписочная численность работников (без внешних совместителей) на малых предприятиях</t>
  </si>
  <si>
    <t>6.4.</t>
  </si>
  <si>
    <t xml:space="preserve">Численность индивидуальных предпринимателей</t>
  </si>
  <si>
    <t xml:space="preserve">7. Инвестиционная деятельность</t>
  </si>
  <si>
    <t xml:space="preserve">Инвестиционная деятельность</t>
  </si>
  <si>
    <t>7.1.</t>
  </si>
  <si>
    <t xml:space="preserve">Объем инвестиций в основной капитал за счет всех источников финансирования</t>
  </si>
  <si>
    <t>7.2.</t>
  </si>
  <si>
    <t xml:space="preserve">в том числе инвестиции за счет средств бюджетов всех уровней</t>
  </si>
  <si>
    <t>7.3.</t>
  </si>
  <si>
    <t xml:space="preserve">Индекс физического объема инвестиций в основной капитал за счет всех источников финансирования</t>
  </si>
  <si>
    <t>7.4.</t>
  </si>
  <si>
    <t>7.5.</t>
  </si>
  <si>
    <t xml:space="preserve">Количество сформированных в муниципальных районах участков под туристско-рекреационные объект</t>
  </si>
  <si>
    <t>7.6.</t>
  </si>
  <si>
    <t xml:space="preserve">Количество вновь построенных и реконструированных объектов туристской инфраструктуры</t>
  </si>
  <si>
    <t xml:space="preserve">8. Финансы предприятий</t>
  </si>
  <si>
    <t xml:space="preserve">Финансы предприятий</t>
  </si>
  <si>
    <t>8.1.</t>
  </si>
  <si>
    <t xml:space="preserve">Прибыль прибыльных предприятий, организаций</t>
  </si>
  <si>
    <t>8.2.</t>
  </si>
  <si>
    <t xml:space="preserve">в том числе:</t>
  </si>
  <si>
    <t>8.3.</t>
  </si>
  <si>
    <t xml:space="preserve">сельскохозяйственных предприятий</t>
  </si>
  <si>
    <t>8.4.</t>
  </si>
  <si>
    <t xml:space="preserve">промышленных предприятий</t>
  </si>
  <si>
    <t>8.5.</t>
  </si>
  <si>
    <t xml:space="preserve">Удельный вес прибыльных предприятий - всего</t>
  </si>
  <si>
    <t>8.6.</t>
  </si>
  <si>
    <t>8.7.</t>
  </si>
  <si>
    <t xml:space="preserve">в том числе в промышленности</t>
  </si>
  <si>
    <t>8.8.</t>
  </si>
  <si>
    <t xml:space="preserve">в том числе в сельском хозяйстве</t>
  </si>
  <si>
    <t>8.9.</t>
  </si>
  <si>
    <t xml:space="preserve">Убытки предприятий и организаций</t>
  </si>
  <si>
    <t>8.10.</t>
  </si>
  <si>
    <t>8.11.</t>
  </si>
  <si>
    <t xml:space="preserve">в промышленности</t>
  </si>
  <si>
    <t>8.12.</t>
  </si>
  <si>
    <t xml:space="preserve">в сельском хозяйстве</t>
  </si>
  <si>
    <t>8.13.</t>
  </si>
  <si>
    <t xml:space="preserve">в ЖКХ</t>
  </si>
  <si>
    <t>8.14.</t>
  </si>
  <si>
    <t xml:space="preserve">Кредиторская задолженность - всего</t>
  </si>
  <si>
    <t>8.15.</t>
  </si>
  <si>
    <t xml:space="preserve">в том числе просроченная кредиторская задолженность</t>
  </si>
  <si>
    <t>8.16.</t>
  </si>
  <si>
    <t xml:space="preserve">из нее:</t>
  </si>
  <si>
    <t>8.17.</t>
  </si>
  <si>
    <t>8.18.</t>
  </si>
  <si>
    <t>8.19.</t>
  </si>
  <si>
    <t>8.20.</t>
  </si>
  <si>
    <t xml:space="preserve">Дебиторская задолженность - всего</t>
  </si>
  <si>
    <t>8.21.</t>
  </si>
  <si>
    <t xml:space="preserve">в том числе просроченная дебиторская задолженность</t>
  </si>
  <si>
    <t>8.22.</t>
  </si>
  <si>
    <t>8.23.</t>
  </si>
  <si>
    <t>8.24.</t>
  </si>
  <si>
    <t>8.25.</t>
  </si>
  <si>
    <t xml:space="preserve">9. Консолидированный муниципальный бюджет</t>
  </si>
  <si>
    <t xml:space="preserve">Консолидированный муниципальный бюджет</t>
  </si>
  <si>
    <t>9.1.</t>
  </si>
  <si>
    <t xml:space="preserve">Доходы бюджета - всего</t>
  </si>
  <si>
    <t>9.2.</t>
  </si>
  <si>
    <t xml:space="preserve">в том числе собственные доходы, включая безвозмездные поступления, кроме субвенций</t>
  </si>
  <si>
    <t>9.3.</t>
  </si>
  <si>
    <t xml:space="preserve">из них налоговые и неналоговые доходы</t>
  </si>
  <si>
    <t>9.4.</t>
  </si>
  <si>
    <t xml:space="preserve">Расходы бюджета</t>
  </si>
  <si>
    <t>9.5.</t>
  </si>
  <si>
    <t>9.6.</t>
  </si>
  <si>
    <t xml:space="preserve">на ЖКХ</t>
  </si>
  <si>
    <t>9.7.</t>
  </si>
  <si>
    <t xml:space="preserve">на образование</t>
  </si>
  <si>
    <t>9.8.</t>
  </si>
  <si>
    <t xml:space="preserve">на здравоохранение</t>
  </si>
  <si>
    <t>9.9.</t>
  </si>
  <si>
    <t xml:space="preserve">на культуру</t>
  </si>
  <si>
    <t>9.10.</t>
  </si>
  <si>
    <t xml:space="preserve">на муниципальное управление</t>
  </si>
  <si>
    <t>9.11.</t>
  </si>
  <si>
    <t xml:space="preserve">Бюджетная обеспеченность - доходы муниципального бюджета в расчете на 1 жителя</t>
  </si>
  <si>
    <t>9.12.</t>
  </si>
  <si>
    <t xml:space="preserve">в том числе налоговыми и неналоговыми доходами на человека</t>
  </si>
  <si>
    <t>9.13.</t>
  </si>
  <si>
    <t xml:space="preserve">Сумма доходов от сдачи в аренду муниципального имущества и земли</t>
  </si>
  <si>
    <t xml:space="preserve">тыс. рублей</t>
  </si>
  <si>
    <t xml:space="preserve">10. Жилье и его доступность</t>
  </si>
  <si>
    <t xml:space="preserve">Жилье и его доступность</t>
  </si>
  <si>
    <t>10.1.</t>
  </si>
  <si>
    <t xml:space="preserve">Общая площадь жилого фонда</t>
  </si>
  <si>
    <t xml:space="preserve">кв. метров</t>
  </si>
  <si>
    <t>10.2.</t>
  </si>
  <si>
    <t xml:space="preserve">в том числе ветхого и аварийного</t>
  </si>
  <si>
    <t>10.3.</t>
  </si>
  <si>
    <t xml:space="preserve">Обеспеченность жильем (общая площадь жилищного фонда муниципального образования в расчете на 1 жителя)</t>
  </si>
  <si>
    <t xml:space="preserve">кв. метров на человека</t>
  </si>
  <si>
    <t>10.4.</t>
  </si>
  <si>
    <t xml:space="preserve">Количество граждан, стоящих в очереди на получение социального жилья</t>
  </si>
  <si>
    <t>10.5.</t>
  </si>
  <si>
    <t xml:space="preserve">Ввод жилья за счет всех источников финасирования</t>
  </si>
  <si>
    <t xml:space="preserve">кв. метров общей площади</t>
  </si>
  <si>
    <t>10.6.</t>
  </si>
  <si>
    <t xml:space="preserve">в том числе индивидуальных жилых домов, построенных населением за свой счет и с помощью кредитов</t>
  </si>
  <si>
    <t>10.7.</t>
  </si>
  <si>
    <t xml:space="preserve">Численность населения, получившего государственную и муниципальную поддержку на строительство, приобретение жилья</t>
  </si>
  <si>
    <t xml:space="preserve">11. Жилищно-коммунальное хозяйство</t>
  </si>
  <si>
    <t xml:space="preserve">Жилищно-коммунальное хозяйство</t>
  </si>
  <si>
    <t>11.1.</t>
  </si>
  <si>
    <t xml:space="preserve">Объем предоставленных предприятиям, организациям и населению жилищно -коммунальных услуг</t>
  </si>
  <si>
    <t>11.2.</t>
  </si>
  <si>
    <t xml:space="preserve">Количество семей, получивших субсидии на оплату жилищно-коммунальных услуг и топлива</t>
  </si>
  <si>
    <t>семей</t>
  </si>
  <si>
    <t>11.3.</t>
  </si>
  <si>
    <t xml:space="preserve">Общая сумма субсидий на оплату жилищно-коммунальных услуг и топлива</t>
  </si>
  <si>
    <t>11.4.</t>
  </si>
  <si>
    <t xml:space="preserve">Стоимость жилищно -коммунальных услуг</t>
  </si>
  <si>
    <t xml:space="preserve">рублей за кв. метр</t>
  </si>
  <si>
    <t>11.5.</t>
  </si>
  <si>
    <t xml:space="preserve">Доля жилья, оборудованного водопроводом</t>
  </si>
  <si>
    <t>11.6.</t>
  </si>
  <si>
    <t xml:space="preserve">Доля жилья, оборудованного сливной канализацией</t>
  </si>
  <si>
    <t xml:space="preserve">12. Социальная сфера</t>
  </si>
  <si>
    <t xml:space="preserve">Социальная сфера</t>
  </si>
  <si>
    <t>12.1.</t>
  </si>
  <si>
    <t xml:space="preserve">Число детей, умерших в возрасте до 1 года</t>
  </si>
  <si>
    <t xml:space="preserve">человек на 1000 человек родившихся живыми</t>
  </si>
  <si>
    <t>12.2.</t>
  </si>
  <si>
    <t xml:space="preserve">Охват работающего населения профилактическими осмотрами</t>
  </si>
  <si>
    <t>12.3.</t>
  </si>
  <si>
    <t xml:space="preserve">Охват детей диспансерным наблюдением</t>
  </si>
  <si>
    <t>12.4.</t>
  </si>
  <si>
    <t xml:space="preserve">Доля детей в возрасте от 3-х до 7-ми лет, получающих дошкольную образовательную услугу, в общей численности детей от 3-х до 7-ми лет</t>
  </si>
  <si>
    <t>12.5.</t>
  </si>
  <si>
    <t xml:space="preserve">Доля детей детей в возрасте 7-15 лет, обучающихся в общеобразовательных школах, от общей численности детей данной возрастной категории</t>
  </si>
  <si>
    <t>12.6.</t>
  </si>
  <si>
    <t xml:space="preserve">Доступность дошкольного образования (отношение численности детей в возрасте от 3 до 7 лет, получающих дошкольное образование в текущем году, к сумме численности детей в возрасте от 3 до 7 лет, получающих дошкольное образование в текущем году и численности детей в возрасте от 3 до 7 лет, находящихся в очереди на получение в текущем году дошкольного образования</t>
  </si>
  <si>
    <t>12.7.</t>
  </si>
  <si>
    <t xml:space="preserve">Численность детей, получающих дополнительное образование (музыкальное, художественное, спортивное), в общем количестве детей до 18-ти лет</t>
  </si>
  <si>
    <t>12.8.</t>
  </si>
  <si>
    <t xml:space="preserve">Доля детей-сирот и детей, оставшихся без попечения родителей, устроенных в семьи из числа выявленных</t>
  </si>
  <si>
    <t>12.9.</t>
  </si>
  <si>
    <t xml:space="preserve">Доля малоимущих граждан, зарегистрированных в органах социальной защиты</t>
  </si>
  <si>
    <t>12.10.</t>
  </si>
  <si>
    <t xml:space="preserve">Численность лиц, нуждающихся в социальном обслуживании в условиях стационарного учреждения (общего типа)</t>
  </si>
  <si>
    <t>12.11.</t>
  </si>
  <si>
    <t xml:space="preserve">Сумма выплат социальной помощи на 1 получателя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</si>
</sst>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#,##0.0"/>
    <numFmt numFmtId="161" formatCode="0.0"/>
  </numFmts>
  <fonts count="7">
    <font>
      <sz val="11.000000"/>
      <color theme="1"/>
      <name val="Calibri"/>
      <scheme val="minor"/>
    </font>
    <font>
      <b/>
      <sz val="12.000000"/>
      <name val="Times New Roman"/>
    </font>
    <font>
      <b/>
      <sz val="11.000000"/>
      <name val="Times New Roman"/>
    </font>
    <font>
      <sz val="11.000000"/>
      <name val="Times New Roman"/>
    </font>
    <font>
      <sz val="11.000000"/>
      <color theme="1" tint="0"/>
      <name val="Times New Roman"/>
    </font>
    <font>
      <sz val="11.000000"/>
      <color theme="1"/>
      <name val="Times New Roman"/>
    </font>
    <font>
      <sz val="11.00000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0" tint="0"/>
        <bgColor theme="0" tint="0"/>
      </patternFill>
    </fill>
  </fills>
  <borders count="12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thin">
        <color auto="1"/>
      </right>
      <top style="thin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94">
    <xf fontId="0" fillId="0" borderId="0" numFmtId="0" xfId="0"/>
    <xf fontId="0" fillId="0" borderId="0" numFmtId="160" xfId="0" applyNumberFormat="1"/>
    <xf fontId="1" fillId="2" borderId="0" numFmtId="4" xfId="0" applyNumberFormat="1" applyFont="1" applyFill="1" applyAlignment="1" applyProtection="1">
      <alignment horizontal="center" vertical="top" wrapText="1"/>
      <protection locked="0"/>
    </xf>
    <xf fontId="2" fillId="2" borderId="0" numFmtId="4" xfId="0" applyNumberFormat="1" applyFont="1" applyFill="1" applyAlignment="1" applyProtection="1">
      <alignment horizontal="left" vertical="top" wrapText="1"/>
      <protection locked="0"/>
    </xf>
    <xf fontId="3" fillId="2" borderId="0" numFmtId="4" xfId="0" applyNumberFormat="1" applyFont="1" applyFill="1" applyAlignment="1" applyProtection="1">
      <alignment vertical="top" wrapText="1"/>
      <protection locked="0"/>
    </xf>
    <xf fontId="3" fillId="2" borderId="0" numFmtId="4" xfId="0" applyNumberFormat="1" applyFont="1" applyFill="1" applyAlignment="1" applyProtection="1">
      <alignment horizontal="right" vertical="top" wrapText="1"/>
      <protection locked="0"/>
    </xf>
    <xf fontId="3" fillId="2" borderId="0" numFmtId="160" xfId="0" applyNumberFormat="1" applyFont="1" applyFill="1" applyAlignment="1" applyProtection="1">
      <alignment horizontal="right" vertical="top" wrapText="1"/>
      <protection locked="0"/>
    </xf>
    <xf fontId="3" fillId="2" borderId="0" numFmtId="4" xfId="0" applyNumberFormat="1" applyFont="1" applyFill="1" applyAlignment="1" applyProtection="1">
      <alignment horizontal="left" vertical="top" wrapText="1"/>
      <protection locked="0"/>
    </xf>
    <xf fontId="2" fillId="2" borderId="1" numFmtId="4" xfId="0" applyNumberFormat="1" applyFont="1" applyFill="1" applyBorder="1" applyAlignment="1" applyProtection="1">
      <alignment horizontal="left" vertical="top" wrapText="1"/>
      <protection locked="0"/>
    </xf>
    <xf fontId="2" fillId="2" borderId="1" numFmtId="49" xfId="0" applyNumberFormat="1" applyFont="1" applyFill="1" applyBorder="1" applyAlignment="1" applyProtection="1">
      <alignment vertical="top" wrapText="1"/>
    </xf>
    <xf fontId="2" fillId="2" borderId="1" numFmtId="49" xfId="0" applyNumberFormat="1" applyFont="1" applyFill="1" applyBorder="1" applyAlignment="1" applyProtection="1">
      <alignment horizontal="right" vertical="top" wrapText="1"/>
    </xf>
    <xf fontId="2" fillId="2" borderId="1" numFmtId="160" xfId="0" applyNumberFormat="1" applyFont="1" applyFill="1" applyBorder="1" applyAlignment="1" applyProtection="1">
      <alignment horizontal="right" vertical="top" wrapText="1"/>
    </xf>
    <xf fontId="2" fillId="2" borderId="1" numFmtId="4" xfId="0" applyNumberFormat="1" applyFont="1" applyFill="1" applyBorder="1" applyAlignment="1" applyProtection="1">
      <alignment horizontal="center" vertical="top" wrapText="1"/>
    </xf>
    <xf fontId="2" fillId="3" borderId="1" numFmtId="4" xfId="0" applyNumberFormat="1" applyFont="1" applyFill="1" applyBorder="1" applyAlignment="1" applyProtection="1">
      <alignment horizontal="left" vertical="top" wrapText="1"/>
    </xf>
    <xf fontId="2" fillId="3" borderId="2" numFmtId="4" xfId="0" applyNumberFormat="1" applyFont="1" applyFill="1" applyBorder="1" applyAlignment="1" applyProtection="1">
      <alignment horizontal="left" vertical="top" wrapText="1"/>
    </xf>
    <xf fontId="3" fillId="2" borderId="1" numFmtId="4" xfId="0" applyNumberFormat="1" applyFont="1" applyFill="1" applyBorder="1" applyAlignment="1" applyProtection="1">
      <alignment horizontal="left" vertical="top" wrapText="1"/>
    </xf>
    <xf fontId="3" fillId="2" borderId="3" numFmtId="4" xfId="0" applyNumberFormat="1" applyFont="1" applyFill="1" applyBorder="1" applyAlignment="1" applyProtection="1">
      <alignment horizontal="left" vertical="top" wrapText="1"/>
    </xf>
    <xf fontId="3" fillId="2" borderId="4" numFmtId="4" xfId="0" applyNumberFormat="1" applyFont="1" applyFill="1" applyBorder="1" applyAlignment="1" applyProtection="1">
      <alignment horizontal="right" vertical="top" wrapText="1"/>
      <protection locked="0"/>
    </xf>
    <xf fontId="3" fillId="4" borderId="1" numFmtId="4" xfId="0" applyNumberFormat="1" applyFont="1" applyFill="1" applyBorder="1" applyAlignment="1" applyProtection="1">
      <alignment horizontal="right" vertical="top" wrapText="1"/>
      <protection locked="0"/>
    </xf>
    <xf fontId="3" fillId="4" borderId="1" numFmtId="160" xfId="0" applyNumberFormat="1" applyFont="1" applyFill="1" applyBorder="1" applyAlignment="1" applyProtection="1">
      <alignment horizontal="right" vertical="top" wrapText="1"/>
      <protection locked="0"/>
    </xf>
    <xf fontId="3" fillId="2" borderId="1" numFmtId="4" xfId="0" applyNumberFormat="1" applyFont="1" applyFill="1" applyBorder="1" applyAlignment="1" applyProtection="1">
      <alignment horizontal="right" vertical="top" wrapText="1"/>
      <protection locked="0"/>
    </xf>
    <xf fontId="3" fillId="2" borderId="1" numFmtId="4" xfId="0" applyNumberFormat="1" applyFont="1" applyFill="1" applyBorder="1" applyAlignment="1" applyProtection="1">
      <alignment horizontal="right" vertical="top" wrapText="1"/>
    </xf>
    <xf fontId="3" fillId="4" borderId="1" numFmtId="4" xfId="0" applyNumberFormat="1" applyFont="1" applyFill="1" applyBorder="1" applyAlignment="1" applyProtection="1">
      <alignment horizontal="right" vertical="top" wrapText="1"/>
    </xf>
    <xf fontId="3" fillId="2" borderId="1" numFmtId="160" xfId="0" applyNumberFormat="1" applyFont="1" applyFill="1" applyBorder="1" applyAlignment="1" applyProtection="1">
      <alignment horizontal="right" vertical="top" wrapText="1"/>
      <protection locked="0"/>
    </xf>
    <xf fontId="3" fillId="2" borderId="5" numFmtId="4" xfId="0" applyNumberFormat="1" applyFont="1" applyFill="1" applyBorder="1" applyAlignment="1" applyProtection="1">
      <alignment horizontal="right" vertical="top" wrapText="1"/>
    </xf>
    <xf fontId="3" fillId="2" borderId="0" numFmtId="4" xfId="0" applyNumberFormat="1" applyFont="1" applyFill="1" applyAlignment="1" applyProtection="1">
      <alignment horizontal="right" vertical="top" wrapText="1"/>
    </xf>
    <xf fontId="3" fillId="4" borderId="0" numFmtId="4" xfId="0" applyNumberFormat="1" applyFont="1" applyFill="1" applyAlignment="1" applyProtection="1">
      <alignment horizontal="right" vertical="top" wrapText="1"/>
      <protection locked="0"/>
    </xf>
    <xf fontId="3" fillId="4" borderId="0" numFmtId="160" xfId="0" applyNumberFormat="1" applyFont="1" applyFill="1" applyAlignment="1" applyProtection="1">
      <alignment horizontal="right" vertical="top" wrapText="1"/>
      <protection locked="0"/>
    </xf>
    <xf fontId="3" fillId="2" borderId="0" numFmtId="4" xfId="0" applyNumberFormat="1" applyFont="1" applyFill="1" applyAlignment="1" applyProtection="1">
      <alignment horizontal="right" vertical="center" wrapText="1"/>
    </xf>
    <xf fontId="3" fillId="4" borderId="1" numFmtId="4" xfId="0" applyNumberFormat="1" applyFont="1" applyFill="1" applyBorder="1" applyAlignment="1" applyProtection="1">
      <alignment horizontal="right" vertical="center" wrapText="1"/>
    </xf>
    <xf fontId="3" fillId="2" borderId="1" numFmtId="4" xfId="0" applyNumberFormat="1" applyFont="1" applyFill="1" applyBorder="1" applyAlignment="1" applyProtection="1">
      <alignment horizontal="right" vertical="center" wrapText="1"/>
    </xf>
    <xf fontId="3" fillId="4" borderId="0" numFmtId="4" xfId="0" applyNumberFormat="1" applyFont="1" applyFill="1" applyAlignment="1" applyProtection="1">
      <alignment horizontal="right" vertical="center" wrapText="1"/>
    </xf>
    <xf fontId="3" fillId="4" borderId="0" numFmtId="4" xfId="0" applyNumberFormat="1" applyFont="1" applyFill="1" applyAlignment="1" applyProtection="1">
      <alignment horizontal="right" vertical="top" wrapText="1"/>
    </xf>
    <xf fontId="2" fillId="3" borderId="3" numFmtId="4" xfId="0" applyNumberFormat="1" applyFont="1" applyFill="1" applyBorder="1" applyAlignment="1" applyProtection="1">
      <alignment horizontal="left" vertical="top" wrapText="1"/>
    </xf>
    <xf fontId="2" fillId="3" borderId="5" numFmtId="4" xfId="0" applyNumberFormat="1" applyFont="1" applyFill="1" applyBorder="1" applyAlignment="1" applyProtection="1">
      <alignment horizontal="left" vertical="top" wrapText="1"/>
    </xf>
    <xf fontId="3" fillId="4" borderId="6" numFmtId="4" xfId="0" applyNumberFormat="1" applyFont="1" applyFill="1" applyBorder="1" applyAlignment="1" applyProtection="1">
      <alignment horizontal="right" vertical="top" wrapText="1"/>
      <protection locked="0"/>
    </xf>
    <xf fontId="4" fillId="4" borderId="1" numFmtId="4" xfId="0" applyNumberFormat="1" applyFont="1" applyFill="1" applyBorder="1" applyAlignment="1" applyProtection="1">
      <alignment horizontal="right" vertical="top" wrapText="1"/>
      <protection locked="0"/>
    </xf>
    <xf fontId="4" fillId="4" borderId="0" numFmtId="160" xfId="0" applyNumberFormat="1" applyFont="1" applyFill="1" applyAlignment="1" applyProtection="1">
      <alignment horizontal="right" vertical="top" wrapText="1"/>
      <protection locked="0"/>
    </xf>
    <xf fontId="3" fillId="4" borderId="7" numFmtId="4" xfId="0" applyNumberFormat="1" applyFont="1" applyFill="1" applyBorder="1" applyAlignment="1" applyProtection="1">
      <alignment vertical="top" wrapText="1"/>
      <protection locked="0"/>
    </xf>
    <xf fontId="3" fillId="4" borderId="0" numFmtId="4" xfId="0" applyNumberFormat="1" applyFont="1" applyFill="1" applyAlignment="1" applyProtection="1">
      <alignment vertical="top" wrapText="1"/>
      <protection locked="0"/>
    </xf>
    <xf fontId="3" fillId="4" borderId="7" numFmtId="4" xfId="0" applyNumberFormat="1" applyFont="1" applyFill="1" applyBorder="1" applyAlignment="1" applyProtection="1">
      <alignment horizontal="right" vertical="top" wrapText="1"/>
      <protection locked="0"/>
    </xf>
    <xf fontId="0" fillId="0" borderId="0" numFmtId="4" xfId="0" applyNumberFormat="1" applyAlignment="1">
      <alignment horizontal="left" vertical="top" wrapText="1"/>
    </xf>
    <xf fontId="3" fillId="4" borderId="8" numFmtId="4" xfId="0" applyNumberFormat="1" applyFont="1" applyFill="1" applyBorder="1" applyAlignment="1" applyProtection="1">
      <alignment horizontal="right" vertical="top" wrapText="1"/>
      <protection locked="0"/>
    </xf>
    <xf fontId="3" fillId="4" borderId="1" numFmtId="4" xfId="0" applyNumberFormat="1" applyFont="1" applyFill="1" applyBorder="1" applyAlignment="1" applyProtection="1">
      <alignment horizontal="right" vertical="top"/>
      <protection locked="0"/>
    </xf>
    <xf fontId="3" fillId="4" borderId="0" numFmtId="4" xfId="0" applyNumberFormat="1" applyFont="1" applyFill="1" applyAlignment="1" applyProtection="1">
      <alignment horizontal="right" vertical="top"/>
      <protection locked="0"/>
    </xf>
    <xf fontId="3" fillId="4" borderId="1" numFmtId="4" xfId="0" applyNumberFormat="1" applyFont="1" applyFill="1" applyBorder="1" applyAlignment="1" applyProtection="1">
      <alignment vertical="top" wrapText="1"/>
    </xf>
    <xf fontId="3" fillId="4" borderId="1" numFmtId="161" xfId="0" applyNumberFormat="1" applyFont="1" applyFill="1" applyBorder="1" applyAlignment="1" applyProtection="1">
      <alignment horizontal="right" vertical="top" wrapText="1"/>
    </xf>
    <xf fontId="3" fillId="4" borderId="0" numFmtId="4" xfId="0" applyNumberFormat="1" applyFont="1" applyFill="1" applyAlignment="1" applyProtection="1">
      <alignment vertical="top" wrapText="1"/>
    </xf>
    <xf fontId="3" fillId="4" borderId="0" numFmtId="161" xfId="0" applyNumberFormat="1" applyFont="1" applyFill="1" applyAlignment="1" applyProtection="1">
      <alignment horizontal="right" vertical="top" wrapText="1"/>
    </xf>
    <xf fontId="3" fillId="4" borderId="1" numFmtId="4" xfId="0" applyNumberFormat="1" applyFont="1" applyFill="1" applyBorder="1" applyAlignment="1" applyProtection="1">
      <alignment vertical="top" wrapText="1"/>
      <protection locked="0"/>
    </xf>
    <xf fontId="3" fillId="4" borderId="1" numFmtId="161" xfId="0" applyNumberFormat="1" applyFont="1" applyFill="1" applyBorder="1" applyAlignment="1">
      <alignment horizontal="right" vertical="top" wrapText="1"/>
    </xf>
    <xf fontId="3" fillId="4" borderId="0" numFmtId="161" xfId="0" applyNumberFormat="1" applyFont="1" applyFill="1" applyAlignment="1">
      <alignment horizontal="right" vertical="top" wrapText="1"/>
    </xf>
    <xf fontId="3" fillId="4" borderId="1" numFmtId="160" xfId="0" applyNumberFormat="1" applyFont="1" applyFill="1" applyBorder="1" applyAlignment="1">
      <alignment horizontal="right" vertical="top" wrapText="1"/>
      <protection locked="0"/>
    </xf>
    <xf fontId="3" fillId="4" borderId="7" numFmtId="1" xfId="0" applyNumberFormat="1" applyFont="1" applyFill="1" applyBorder="1" applyAlignment="1" applyProtection="1">
      <alignment horizontal="right" vertical="top" wrapText="1"/>
      <protection locked="0"/>
    </xf>
    <xf fontId="3" fillId="4" borderId="1" numFmtId="1" xfId="0" applyNumberFormat="1" applyFont="1" applyFill="1" applyBorder="1" applyAlignment="1" applyProtection="1">
      <alignment horizontal="right" vertical="top" wrapText="1"/>
      <protection locked="0"/>
    </xf>
    <xf fontId="3" fillId="4" borderId="0" numFmtId="1" xfId="0" applyNumberFormat="1" applyFont="1" applyFill="1" applyAlignment="1" applyProtection="1">
      <alignment horizontal="right" vertical="top" wrapText="1"/>
      <protection locked="0"/>
    </xf>
    <xf fontId="3" fillId="4" borderId="1" numFmtId="1" xfId="0" applyNumberFormat="1" applyFont="1" applyFill="1" applyBorder="1" applyAlignment="1" applyProtection="1">
      <alignment horizontal="right" vertical="top"/>
      <protection locked="0"/>
    </xf>
    <xf fontId="3" fillId="4" borderId="8" numFmtId="1" xfId="0" applyNumberFormat="1" applyFont="1" applyFill="1" applyBorder="1" applyAlignment="1" applyProtection="1">
      <alignment horizontal="right" vertical="top" wrapText="1"/>
      <protection locked="0"/>
    </xf>
    <xf fontId="5" fillId="4" borderId="6" numFmtId="4" xfId="0" applyNumberFormat="1" applyFont="1" applyFill="1" applyBorder="1" applyAlignment="1" applyProtection="1">
      <alignment horizontal="right" vertical="top" wrapText="1"/>
      <protection locked="0"/>
    </xf>
    <xf fontId="5" fillId="4" borderId="0" numFmtId="4" xfId="0" applyNumberFormat="1" applyFont="1" applyFill="1" applyAlignment="1" applyProtection="1">
      <alignment horizontal="right" vertical="top" wrapText="1"/>
      <protection locked="0"/>
    </xf>
    <xf fontId="2" fillId="2" borderId="1" numFmtId="4" xfId="0" applyNumberFormat="1" applyFont="1" applyFill="1" applyBorder="1" applyAlignment="1" applyProtection="1">
      <alignment horizontal="left" vertical="top" wrapText="1"/>
    </xf>
    <xf fontId="6" fillId="2" borderId="1" numFmtId="4" xfId="0" applyNumberFormat="1" applyFont="1" applyFill="1" applyBorder="1" applyAlignment="1">
      <alignment horizontal="left" vertical="top" wrapText="1"/>
    </xf>
    <xf fontId="0" fillId="0" borderId="0" numFmtId="4" xfId="0" applyNumberFormat="1"/>
    <xf fontId="3" fillId="4" borderId="6" numFmtId="160" xfId="0" applyNumberFormat="1" applyFont="1" applyFill="1" applyBorder="1" applyAlignment="1" applyProtection="1">
      <alignment horizontal="right" vertical="top" wrapText="1"/>
      <protection locked="0"/>
    </xf>
    <xf fontId="3" fillId="4" borderId="7" numFmtId="160" xfId="0" applyNumberFormat="1" applyFont="1" applyFill="1" applyBorder="1" applyAlignment="1" applyProtection="1">
      <alignment horizontal="right" vertical="top" wrapText="1"/>
      <protection locked="0"/>
    </xf>
    <xf fontId="5" fillId="4" borderId="6" numFmtId="160" xfId="0" applyNumberFormat="1" applyFont="1" applyFill="1" applyBorder="1" applyAlignment="1">
      <alignment vertical="top" wrapText="1"/>
    </xf>
    <xf fontId="5" fillId="4" borderId="1" numFmtId="160" xfId="0" applyNumberFormat="1" applyFont="1" applyFill="1" applyBorder="1" applyAlignment="1">
      <alignment vertical="top" wrapText="1"/>
    </xf>
    <xf fontId="5" fillId="4" borderId="0" numFmtId="160" xfId="0" applyNumberFormat="1" applyFont="1" applyFill="1" applyAlignment="1">
      <alignment vertical="top" wrapText="1"/>
    </xf>
    <xf fontId="3" fillId="4" borderId="7" numFmtId="160" xfId="0" applyNumberFormat="1" applyFont="1" applyFill="1" applyBorder="1" applyAlignment="1">
      <alignment vertical="top" wrapText="1"/>
    </xf>
    <xf fontId="3" fillId="4" borderId="1" numFmtId="160" xfId="0" applyNumberFormat="1" applyFont="1" applyFill="1" applyBorder="1" applyAlignment="1">
      <alignment vertical="top" wrapText="1"/>
    </xf>
    <xf fontId="3" fillId="4" borderId="7" numFmtId="4" xfId="0" applyNumberFormat="1" applyFont="1" applyFill="1" applyBorder="1" applyAlignment="1">
      <alignment horizontal="right" vertical="top" wrapText="1"/>
    </xf>
    <xf fontId="3" fillId="4" borderId="1" numFmtId="4" xfId="0" applyNumberFormat="1" applyFont="1" applyFill="1" applyBorder="1" applyAlignment="1">
      <alignment horizontal="right" vertical="top" wrapText="1"/>
    </xf>
    <xf fontId="5" fillId="4" borderId="7" numFmtId="160" xfId="0" applyNumberFormat="1" applyFont="1" applyFill="1" applyBorder="1" applyAlignment="1">
      <alignment vertical="top" wrapText="1"/>
    </xf>
    <xf fontId="3" fillId="4" borderId="7" numFmtId="160" xfId="0" applyNumberFormat="1" applyFont="1" applyFill="1" applyBorder="1" applyAlignment="1">
      <alignment horizontal="right" vertical="top" wrapText="1"/>
    </xf>
    <xf fontId="3" fillId="4" borderId="1" numFmtId="160" xfId="0" applyNumberFormat="1" applyFont="1" applyFill="1" applyBorder="1" applyAlignment="1">
      <alignment horizontal="right" vertical="top" wrapText="1"/>
    </xf>
    <xf fontId="5" fillId="4" borderId="8" numFmtId="160" xfId="0" applyNumberFormat="1" applyFont="1" applyFill="1" applyBorder="1" applyAlignment="1" applyProtection="1">
      <alignment vertical="top" wrapText="1"/>
    </xf>
    <xf fontId="3" fillId="4" borderId="2" numFmtId="160" xfId="0" applyNumberFormat="1" applyFont="1" applyFill="1" applyBorder="1" applyAlignment="1" applyProtection="1">
      <alignment horizontal="right" vertical="top" wrapText="1"/>
      <protection locked="0"/>
    </xf>
    <xf fontId="3" fillId="4" borderId="9" numFmtId="0" xfId="0" applyFont="1" applyFill="1" applyBorder="1" applyAlignment="1" applyProtection="1">
      <alignment vertical="top" wrapText="1"/>
    </xf>
    <xf fontId="3" fillId="4" borderId="9" numFmtId="0" xfId="0" applyFont="1" applyFill="1" applyBorder="1" applyAlignment="1">
      <alignment vertical="top" wrapText="1"/>
    </xf>
    <xf fontId="3" fillId="4" borderId="9" numFmtId="160" xfId="0" applyNumberFormat="1" applyFont="1" applyFill="1" applyBorder="1" applyAlignment="1">
      <alignment horizontal="right" vertical="top" wrapText="1"/>
      <protection locked="0"/>
    </xf>
    <xf fontId="3" fillId="2" borderId="7" numFmtId="4" xfId="0" applyNumberFormat="1" applyFont="1" applyFill="1" applyBorder="1" applyAlignment="1" applyProtection="1">
      <alignment horizontal="right" vertical="top" wrapText="1"/>
      <protection locked="0"/>
    </xf>
    <xf fontId="3" fillId="4" borderId="10" numFmtId="4" xfId="0" applyNumberFormat="1" applyFont="1" applyFill="1" applyBorder="1" applyAlignment="1" applyProtection="1">
      <alignment vertical="top" wrapText="1"/>
      <protection locked="0"/>
    </xf>
    <xf fontId="3" fillId="4" borderId="11" numFmtId="160" xfId="0" applyNumberFormat="1" applyFont="1" applyFill="1" applyBorder="1" applyAlignment="1" applyProtection="1">
      <alignment horizontal="right" vertical="top" wrapText="1"/>
      <protection locked="0"/>
    </xf>
    <xf fontId="3" fillId="4" borderId="7" numFmtId="2" xfId="0" applyNumberFormat="1" applyFont="1" applyFill="1" applyBorder="1" applyAlignment="1" applyProtection="1">
      <alignment vertical="top" wrapText="1"/>
      <protection locked="0"/>
    </xf>
    <xf fontId="3" fillId="4" borderId="0" numFmtId="2" xfId="0" applyNumberFormat="1" applyFont="1" applyFill="1" applyAlignment="1" applyProtection="1">
      <alignment vertical="top" wrapText="1"/>
      <protection locked="0"/>
    </xf>
    <xf fontId="3" fillId="4" borderId="1" numFmtId="2" xfId="0" applyNumberFormat="1" applyFont="1" applyFill="1" applyBorder="1" applyAlignment="1" applyProtection="1">
      <alignment vertical="top" wrapText="1"/>
      <protection locked="0"/>
    </xf>
    <xf fontId="3" fillId="2" borderId="2" numFmtId="4" xfId="0" applyNumberFormat="1" applyFont="1" applyFill="1" applyBorder="1" applyAlignment="1" applyProtection="1">
      <alignment horizontal="right" vertical="top" wrapText="1"/>
      <protection locked="0"/>
    </xf>
    <xf fontId="3" fillId="4" borderId="1" numFmtId="0" xfId="0" applyFont="1" applyFill="1" applyBorder="1" applyAlignment="1">
      <alignment horizontal="right" vertical="center" wrapText="1"/>
    </xf>
    <xf fontId="3" fillId="4" borderId="1" numFmtId="160" xfId="0" applyNumberFormat="1" applyFont="1" applyFill="1" applyBorder="1" applyAlignment="1" applyProtection="1">
      <alignment horizontal="center" vertical="top" wrapText="1"/>
      <protection locked="0"/>
    </xf>
    <xf fontId="3" fillId="2" borderId="11" numFmtId="4" xfId="0" applyNumberFormat="1" applyFont="1" applyFill="1" applyBorder="1" applyAlignment="1" applyProtection="1">
      <alignment horizontal="right" vertical="top" wrapText="1"/>
      <protection locked="0"/>
    </xf>
    <xf fontId="0" fillId="2" borderId="0" numFmtId="4" xfId="0" applyNumberFormat="1" applyFill="1" applyAlignment="1">
      <alignment horizontal="left" vertical="top" wrapText="1"/>
    </xf>
    <xf fontId="6" fillId="2" borderId="0" numFmtId="4" xfId="0" applyNumberFormat="1" applyFont="1" applyFill="1" applyAlignment="1">
      <alignment vertical="top" wrapText="1"/>
    </xf>
    <xf fontId="6" fillId="2" borderId="0" numFmtId="4" xfId="0" applyNumberFormat="1" applyFont="1" applyFill="1" applyAlignment="1">
      <alignment horizontal="right" vertical="top" wrapText="1"/>
    </xf>
    <xf fontId="6" fillId="2" borderId="0" numFmtId="160" xfId="0" applyNumberFormat="1" applyFont="1" applyFill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88" zoomScale="100" workbookViewId="0">
      <selection activeCell="R75" activeCellId="0" sqref="R75"/>
    </sheetView>
  </sheetViews>
  <sheetFormatPr defaultRowHeight="14.25"/>
  <cols>
    <col customWidth="1" min="1" max="1" width="6.28515625"/>
    <col customWidth="1" min="2" max="2" width="35"/>
    <col customWidth="1" min="3" max="3" width="16.5703125"/>
    <col customWidth="1" min="4" max="4" width="12"/>
    <col customWidth="1" min="5" max="5" width="11.42578125"/>
    <col customWidth="1" min="6" max="6" style="1" width="12"/>
  </cols>
  <sheetData>
    <row r="1" ht="75.75" customHeight="1">
      <c r="A1" s="2" t="s">
        <v>0</v>
      </c>
      <c r="B1" s="2"/>
      <c r="C1" s="2"/>
      <c r="D1" s="2"/>
      <c r="E1" s="2"/>
      <c r="F1" s="2"/>
      <c r="G1" s="2"/>
    </row>
    <row r="2" ht="9.75" customHeight="1">
      <c r="A2" s="3"/>
      <c r="B2" s="3"/>
      <c r="C2" s="3"/>
      <c r="D2" s="4"/>
      <c r="E2" s="5"/>
      <c r="F2" s="6"/>
      <c r="G2" s="5"/>
    </row>
    <row r="3" ht="10.5" customHeight="1">
      <c r="A3" s="7"/>
      <c r="B3" s="7"/>
      <c r="C3" s="7"/>
      <c r="D3" s="4"/>
      <c r="E3" s="5"/>
      <c r="F3" s="6"/>
      <c r="G3" s="5"/>
    </row>
    <row r="4" ht="28.5">
      <c r="A4" s="8" t="s">
        <v>1</v>
      </c>
      <c r="B4" s="8" t="s">
        <v>2</v>
      </c>
      <c r="C4" s="8" t="s">
        <v>3</v>
      </c>
      <c r="D4" s="9" t="s">
        <v>4</v>
      </c>
      <c r="E4" s="10" t="s">
        <v>5</v>
      </c>
      <c r="F4" s="11" t="s">
        <v>6</v>
      </c>
      <c r="G4" s="12" t="s">
        <v>7</v>
      </c>
    </row>
    <row r="5">
      <c r="A5" s="13" t="s">
        <v>8</v>
      </c>
      <c r="B5" s="13" t="s">
        <v>9</v>
      </c>
      <c r="C5" s="13"/>
      <c r="D5" s="14"/>
      <c r="E5" s="14"/>
      <c r="F5" s="13"/>
      <c r="G5" s="15"/>
    </row>
    <row r="6" ht="30">
      <c r="A6" s="15" t="s">
        <v>10</v>
      </c>
      <c r="B6" s="15" t="s">
        <v>11</v>
      </c>
      <c r="C6" s="16" t="s">
        <v>12</v>
      </c>
      <c r="D6" s="17">
        <v>170678</v>
      </c>
      <c r="E6" s="18">
        <v>175200</v>
      </c>
      <c r="F6" s="19">
        <f t="shared" ref="F6:F9" si="0">E6/D6*100</f>
        <v>102.64943343606087</v>
      </c>
      <c r="G6" s="20"/>
    </row>
    <row r="7">
      <c r="A7" s="15" t="s">
        <v>13</v>
      </c>
      <c r="B7" s="15" t="s">
        <v>14</v>
      </c>
      <c r="C7" s="15" t="s">
        <v>12</v>
      </c>
      <c r="D7" s="21">
        <v>9078</v>
      </c>
      <c r="E7" s="22">
        <v>9300</v>
      </c>
      <c r="F7" s="6">
        <f t="shared" si="0"/>
        <v>102.4454725710509</v>
      </c>
      <c r="G7" s="20"/>
    </row>
    <row r="8">
      <c r="A8" s="15" t="s">
        <v>15</v>
      </c>
      <c r="B8" s="15" t="s">
        <v>16</v>
      </c>
      <c r="C8" s="15" t="s">
        <v>12</v>
      </c>
      <c r="D8" s="5">
        <v>5159</v>
      </c>
      <c r="E8" s="18">
        <v>5100</v>
      </c>
      <c r="F8" s="23">
        <f t="shared" si="0"/>
        <v>98.856367513083939</v>
      </c>
      <c r="G8" s="20"/>
    </row>
    <row r="9">
      <c r="A9" s="15" t="s">
        <v>17</v>
      </c>
      <c r="B9" s="15" t="s">
        <v>18</v>
      </c>
      <c r="C9" s="15" t="s">
        <v>12</v>
      </c>
      <c r="D9" s="24">
        <v>1803</v>
      </c>
      <c r="E9" s="22">
        <v>1850</v>
      </c>
      <c r="F9" s="23">
        <f t="shared" si="0"/>
        <v>102.60676650027732</v>
      </c>
      <c r="G9" s="20"/>
    </row>
    <row r="10">
      <c r="A10" s="15" t="s">
        <v>19</v>
      </c>
      <c r="B10" s="15" t="s">
        <v>20</v>
      </c>
      <c r="C10" s="15" t="s">
        <v>12</v>
      </c>
      <c r="D10" s="25">
        <v>1558</v>
      </c>
      <c r="E10" s="22">
        <v>1528</v>
      </c>
      <c r="F10" s="6">
        <f>E10/D10*100</f>
        <v>98.074454428754805</v>
      </c>
      <c r="G10" s="20"/>
    </row>
    <row r="11" ht="30">
      <c r="A11" s="15" t="s">
        <v>21</v>
      </c>
      <c r="B11" s="15" t="s">
        <v>22</v>
      </c>
      <c r="C11" s="15" t="s">
        <v>23</v>
      </c>
      <c r="D11" s="20">
        <v>0.5</v>
      </c>
      <c r="E11" s="26">
        <v>0.40000000000000002</v>
      </c>
      <c r="F11" s="19">
        <f>E11-D11</f>
        <v>-0.099999999999999978</v>
      </c>
      <c r="G11" s="20"/>
    </row>
    <row r="12" ht="30">
      <c r="A12" s="15" t="s">
        <v>24</v>
      </c>
      <c r="B12" s="15" t="s">
        <v>25</v>
      </c>
      <c r="C12" s="15" t="s">
        <v>26</v>
      </c>
      <c r="D12" s="25">
        <v>47.799999999999997</v>
      </c>
      <c r="E12" s="22">
        <v>57.899999999999999</v>
      </c>
      <c r="F12" s="27">
        <f>E12/D12*100</f>
        <v>121.12970711297071</v>
      </c>
      <c r="G12" s="20"/>
    </row>
    <row r="13">
      <c r="A13" s="15" t="s">
        <v>27</v>
      </c>
      <c r="B13" s="15" t="s">
        <v>28</v>
      </c>
      <c r="C13" s="15"/>
      <c r="D13" s="20"/>
      <c r="E13" s="26"/>
      <c r="F13" s="19"/>
      <c r="G13" s="20"/>
    </row>
    <row r="14" ht="30">
      <c r="A14" s="15" t="s">
        <v>29</v>
      </c>
      <c r="B14" s="15" t="s">
        <v>30</v>
      </c>
      <c r="C14" s="15" t="s">
        <v>26</v>
      </c>
      <c r="D14" s="28">
        <v>3.6400000000000001</v>
      </c>
      <c r="E14" s="29">
        <v>4.0999999999999996</v>
      </c>
      <c r="F14" s="27">
        <f>E14/D14*100</f>
        <v>112.63736263736261</v>
      </c>
      <c r="G14" s="20"/>
    </row>
    <row r="15">
      <c r="A15" s="15" t="s">
        <v>31</v>
      </c>
      <c r="B15" s="15" t="s">
        <v>32</v>
      </c>
      <c r="C15" s="15" t="s">
        <v>26</v>
      </c>
      <c r="D15" s="30"/>
      <c r="E15" s="31"/>
      <c r="F15" s="19"/>
      <c r="G15" s="20"/>
    </row>
    <row r="16">
      <c r="A16" s="15" t="s">
        <v>33</v>
      </c>
      <c r="B16" s="15" t="s">
        <v>34</v>
      </c>
      <c r="C16" s="15" t="s">
        <v>26</v>
      </c>
      <c r="D16" s="28">
        <v>0.29999999999999999</v>
      </c>
      <c r="E16" s="29">
        <v>0.31</v>
      </c>
      <c r="F16" s="27">
        <f t="shared" ref="F16:F44" si="1">E16/D16*100</f>
        <v>103.33333333333334</v>
      </c>
      <c r="G16" s="20"/>
    </row>
    <row r="17">
      <c r="A17" s="15" t="s">
        <v>35</v>
      </c>
      <c r="B17" s="15" t="s">
        <v>36</v>
      </c>
      <c r="C17" s="15" t="s">
        <v>26</v>
      </c>
      <c r="D17" s="30">
        <v>10</v>
      </c>
      <c r="E17" s="31">
        <v>12.800000000000001</v>
      </c>
      <c r="F17" s="19">
        <f t="shared" si="1"/>
        <v>128</v>
      </c>
      <c r="G17" s="20"/>
    </row>
    <row r="18" ht="30">
      <c r="A18" s="15" t="s">
        <v>37</v>
      </c>
      <c r="B18" s="15" t="s">
        <v>38</v>
      </c>
      <c r="C18" s="15" t="s">
        <v>26</v>
      </c>
      <c r="D18" s="28">
        <v>0.90000000000000002</v>
      </c>
      <c r="E18" s="29">
        <v>0.94999999999999996</v>
      </c>
      <c r="F18" s="27">
        <f t="shared" si="1"/>
        <v>105.55555555555556</v>
      </c>
      <c r="G18" s="20"/>
    </row>
    <row r="19">
      <c r="A19" s="15" t="s">
        <v>39</v>
      </c>
      <c r="B19" s="15" t="s">
        <v>40</v>
      </c>
      <c r="C19" s="15" t="s">
        <v>26</v>
      </c>
      <c r="D19" s="30">
        <v>3.2000000000000002</v>
      </c>
      <c r="E19" s="31">
        <v>3.5</v>
      </c>
      <c r="F19" s="19">
        <f t="shared" si="1"/>
        <v>109.375</v>
      </c>
      <c r="G19" s="20"/>
    </row>
    <row r="20" ht="60">
      <c r="A20" s="15" t="s">
        <v>41</v>
      </c>
      <c r="B20" s="15" t="s">
        <v>42</v>
      </c>
      <c r="C20" s="15" t="s">
        <v>26</v>
      </c>
      <c r="D20" s="28">
        <v>11.4</v>
      </c>
      <c r="E20" s="29">
        <v>14.199999999999999</v>
      </c>
      <c r="F20" s="27">
        <f t="shared" si="1"/>
        <v>124.56140350877192</v>
      </c>
      <c r="G20" s="20"/>
    </row>
    <row r="21">
      <c r="A21" s="15" t="s">
        <v>43</v>
      </c>
      <c r="B21" s="15" t="s">
        <v>44</v>
      </c>
      <c r="C21" s="15" t="s">
        <v>26</v>
      </c>
      <c r="D21" s="30">
        <v>0.28000000000000003</v>
      </c>
      <c r="E21" s="31">
        <v>0.28999999999999998</v>
      </c>
      <c r="F21" s="19">
        <f t="shared" si="1"/>
        <v>103.57142857142856</v>
      </c>
      <c r="G21" s="20"/>
    </row>
    <row r="22">
      <c r="A22" s="15" t="s">
        <v>45</v>
      </c>
      <c r="B22" s="15" t="s">
        <v>46</v>
      </c>
      <c r="C22" s="15" t="s">
        <v>26</v>
      </c>
      <c r="D22" s="28">
        <v>3.1200000000000001</v>
      </c>
      <c r="E22" s="29">
        <v>3.5</v>
      </c>
      <c r="F22" s="27">
        <f t="shared" si="1"/>
        <v>112.17948717948718</v>
      </c>
      <c r="G22" s="20"/>
    </row>
    <row r="23">
      <c r="A23" s="15" t="s">
        <v>47</v>
      </c>
      <c r="B23" s="15" t="s">
        <v>48</v>
      </c>
      <c r="C23" s="15" t="s">
        <v>26</v>
      </c>
      <c r="D23" s="30">
        <v>0.17000000000000001</v>
      </c>
      <c r="E23" s="31">
        <v>0.20000000000000001</v>
      </c>
      <c r="F23" s="19">
        <f t="shared" si="1"/>
        <v>117.64705882352942</v>
      </c>
      <c r="G23" s="20"/>
    </row>
    <row r="24" ht="45">
      <c r="A24" s="15" t="s">
        <v>49</v>
      </c>
      <c r="B24" s="15" t="s">
        <v>50</v>
      </c>
      <c r="C24" s="15" t="s">
        <v>26</v>
      </c>
      <c r="D24" s="28">
        <v>0.90000000000000002</v>
      </c>
      <c r="E24" s="29">
        <v>0.92000000000000004</v>
      </c>
      <c r="F24" s="27">
        <f t="shared" si="1"/>
        <v>102.22222222222221</v>
      </c>
      <c r="G24" s="20"/>
    </row>
    <row r="25" ht="45">
      <c r="A25" s="15" t="s">
        <v>51</v>
      </c>
      <c r="B25" s="15" t="s">
        <v>52</v>
      </c>
      <c r="C25" s="15" t="s">
        <v>26</v>
      </c>
      <c r="D25" s="30">
        <v>2.7000000000000002</v>
      </c>
      <c r="E25" s="31">
        <v>3.3999999999999999</v>
      </c>
      <c r="F25" s="19">
        <f t="shared" si="1"/>
        <v>125.92592592592591</v>
      </c>
      <c r="G25" s="20"/>
    </row>
    <row r="26">
      <c r="A26" s="15" t="s">
        <v>53</v>
      </c>
      <c r="B26" s="15" t="s">
        <v>54</v>
      </c>
      <c r="C26" s="15" t="s">
        <v>26</v>
      </c>
      <c r="D26" s="28">
        <v>4.2000000000000002</v>
      </c>
      <c r="E26" s="29">
        <v>5.2000000000000002</v>
      </c>
      <c r="F26" s="27">
        <f t="shared" si="1"/>
        <v>123.80952380952381</v>
      </c>
      <c r="G26" s="20"/>
    </row>
    <row r="27" ht="30">
      <c r="A27" s="15" t="s">
        <v>55</v>
      </c>
      <c r="B27" s="15" t="s">
        <v>56</v>
      </c>
      <c r="C27" s="15" t="s">
        <v>26</v>
      </c>
      <c r="D27" s="30">
        <v>2.1600000000000001</v>
      </c>
      <c r="E27" s="31">
        <v>2.7999999999999998</v>
      </c>
      <c r="F27" s="19">
        <f t="shared" si="1"/>
        <v>129.62962962962962</v>
      </c>
      <c r="G27" s="20"/>
    </row>
    <row r="28" ht="45">
      <c r="A28" s="15" t="s">
        <v>57</v>
      </c>
      <c r="B28" s="15" t="s">
        <v>58</v>
      </c>
      <c r="C28" s="15" t="s">
        <v>26</v>
      </c>
      <c r="D28" s="28">
        <v>1.6100000000000001</v>
      </c>
      <c r="E28" s="29">
        <v>1.8999999999999999</v>
      </c>
      <c r="F28" s="27">
        <f t="shared" si="1"/>
        <v>118.01242236024842</v>
      </c>
      <c r="G28" s="20"/>
    </row>
    <row r="29">
      <c r="A29" s="15" t="s">
        <v>59</v>
      </c>
      <c r="B29" s="15" t="s">
        <v>60</v>
      </c>
      <c r="C29" s="15" t="s">
        <v>26</v>
      </c>
      <c r="D29" s="21">
        <v>3.2200000000000002</v>
      </c>
      <c r="E29" s="32">
        <v>3.7999999999999998</v>
      </c>
      <c r="F29" s="19">
        <f t="shared" si="1"/>
        <v>118.01242236024842</v>
      </c>
      <c r="G29" s="20"/>
    </row>
    <row r="30">
      <c r="A30" s="33" t="s">
        <v>61</v>
      </c>
      <c r="B30" s="34" t="s">
        <v>62</v>
      </c>
      <c r="C30" s="34"/>
      <c r="D30" s="34"/>
      <c r="E30" s="34"/>
      <c r="F30" s="34"/>
      <c r="G30" s="15"/>
    </row>
    <row r="31" ht="30">
      <c r="A31" s="15" t="s">
        <v>63</v>
      </c>
      <c r="B31" s="15" t="s">
        <v>64</v>
      </c>
      <c r="C31" s="15" t="s">
        <v>65</v>
      </c>
      <c r="D31" s="35">
        <v>58809</v>
      </c>
      <c r="E31" s="26">
        <v>73798</v>
      </c>
      <c r="F31" s="19">
        <f t="shared" si="1"/>
        <v>125.48759543607271</v>
      </c>
      <c r="G31" s="20"/>
    </row>
    <row r="32" ht="30">
      <c r="A32" s="15" t="s">
        <v>66</v>
      </c>
      <c r="B32" s="15" t="s">
        <v>67</v>
      </c>
      <c r="C32" s="15" t="s">
        <v>65</v>
      </c>
      <c r="D32" s="36">
        <v>48206</v>
      </c>
      <c r="E32" s="36">
        <v>58333</v>
      </c>
      <c r="F32" s="37">
        <f t="shared" si="1"/>
        <v>121.00775837032734</v>
      </c>
      <c r="G32" s="20"/>
    </row>
    <row r="33" ht="45">
      <c r="A33" s="15" t="s">
        <v>68</v>
      </c>
      <c r="B33" s="15" t="s">
        <v>69</v>
      </c>
      <c r="C33" s="15" t="s">
        <v>65</v>
      </c>
      <c r="D33" s="38">
        <v>46216</v>
      </c>
      <c r="E33" s="39">
        <v>55629</v>
      </c>
      <c r="F33" s="19">
        <f t="shared" si="1"/>
        <v>120.36740522762679</v>
      </c>
      <c r="G33" s="20"/>
    </row>
    <row r="34" ht="45">
      <c r="A34" s="15" t="s">
        <v>70</v>
      </c>
      <c r="B34" s="15" t="s">
        <v>71</v>
      </c>
      <c r="C34" s="15" t="s">
        <v>72</v>
      </c>
      <c r="D34" s="18">
        <v>30600</v>
      </c>
      <c r="E34" s="18">
        <v>39931</v>
      </c>
      <c r="F34" s="27">
        <f t="shared" si="1"/>
        <v>130.49346405228758</v>
      </c>
      <c r="G34" s="20"/>
    </row>
    <row r="35" ht="45">
      <c r="A35" s="15" t="s">
        <v>73</v>
      </c>
      <c r="B35" s="15" t="s">
        <v>74</v>
      </c>
      <c r="C35" s="15" t="s">
        <v>12</v>
      </c>
      <c r="D35" s="40">
        <v>43360</v>
      </c>
      <c r="E35" s="26">
        <v>45091</v>
      </c>
      <c r="F35" s="19">
        <f t="shared" si="1"/>
        <v>103.99215867158671</v>
      </c>
      <c r="G35" s="20"/>
    </row>
    <row r="36" ht="60">
      <c r="A36" s="15" t="s">
        <v>75</v>
      </c>
      <c r="B36" s="15" t="s">
        <v>76</v>
      </c>
      <c r="C36" s="15" t="s">
        <v>72</v>
      </c>
      <c r="D36" s="22">
        <v>0</v>
      </c>
      <c r="E36" s="22">
        <v>0</v>
      </c>
      <c r="F36" s="27">
        <v>0</v>
      </c>
      <c r="G36" s="20"/>
    </row>
    <row r="37">
      <c r="A37" s="41" t="s">
        <v>77</v>
      </c>
      <c r="B37" s="15" t="s">
        <v>78</v>
      </c>
      <c r="C37" s="15" t="s">
        <v>65</v>
      </c>
      <c r="D37" s="42">
        <v>35263</v>
      </c>
      <c r="E37" s="26">
        <v>38500</v>
      </c>
      <c r="F37" s="19">
        <f t="shared" si="1"/>
        <v>109.17959334146272</v>
      </c>
      <c r="G37" s="20"/>
    </row>
    <row r="38">
      <c r="A38" s="13" t="s">
        <v>79</v>
      </c>
      <c r="B38" s="13" t="s">
        <v>80</v>
      </c>
      <c r="C38" s="13"/>
      <c r="D38" s="13"/>
      <c r="E38" s="13"/>
      <c r="F38" s="13"/>
      <c r="G38" s="15"/>
    </row>
    <row r="39" ht="150">
      <c r="A39" s="15" t="s">
        <v>81</v>
      </c>
      <c r="B39" s="15" t="s">
        <v>82</v>
      </c>
      <c r="C39" s="15" t="s">
        <v>72</v>
      </c>
      <c r="D39" s="35">
        <f>SUM(D42:D44)</f>
        <v>126707.39999999999</v>
      </c>
      <c r="E39" s="26">
        <v>139546</v>
      </c>
      <c r="F39" s="19">
        <f t="shared" si="1"/>
        <v>110.13247845035097</v>
      </c>
      <c r="G39" s="20"/>
    </row>
    <row r="40" ht="30">
      <c r="A40" s="15" t="s">
        <v>83</v>
      </c>
      <c r="B40" s="15" t="s">
        <v>84</v>
      </c>
      <c r="C40" s="15" t="s">
        <v>72</v>
      </c>
      <c r="D40" s="26">
        <v>115847</v>
      </c>
      <c r="E40" s="18">
        <v>131470</v>
      </c>
      <c r="F40" s="27">
        <f t="shared" si="1"/>
        <v>113.48589087330703</v>
      </c>
      <c r="G40" s="20"/>
    </row>
    <row r="41" ht="30">
      <c r="A41" s="15" t="s">
        <v>85</v>
      </c>
      <c r="B41" s="15" t="s">
        <v>86</v>
      </c>
      <c r="C41" s="15"/>
      <c r="D41" s="40"/>
      <c r="E41" s="26"/>
      <c r="F41" s="19"/>
      <c r="G41" s="20"/>
    </row>
    <row r="42">
      <c r="A42" s="15" t="s">
        <v>87</v>
      </c>
      <c r="B42" s="15" t="s">
        <v>34</v>
      </c>
      <c r="C42" s="15" t="s">
        <v>72</v>
      </c>
      <c r="D42" s="26">
        <v>1021</v>
      </c>
      <c r="E42" s="43">
        <v>1086</v>
      </c>
      <c r="F42" s="27">
        <f t="shared" si="1"/>
        <v>106.36630754162586</v>
      </c>
      <c r="G42" s="20"/>
    </row>
    <row r="43">
      <c r="A43" s="15" t="s">
        <v>88</v>
      </c>
      <c r="B43" s="15" t="s">
        <v>89</v>
      </c>
      <c r="C43" s="15" t="s">
        <v>72</v>
      </c>
      <c r="D43" s="40">
        <v>124000.5</v>
      </c>
      <c r="E43" s="44">
        <v>136639.5</v>
      </c>
      <c r="F43" s="19">
        <f t="shared" si="1"/>
        <v>110.19270083588373</v>
      </c>
      <c r="G43" s="20"/>
    </row>
    <row r="44" ht="30">
      <c r="A44" s="15" t="s">
        <v>90</v>
      </c>
      <c r="B44" s="15" t="s">
        <v>38</v>
      </c>
      <c r="C44" s="15" t="s">
        <v>72</v>
      </c>
      <c r="D44" s="26">
        <v>1685.9000000000001</v>
      </c>
      <c r="E44" s="43">
        <v>1820.5</v>
      </c>
      <c r="F44" s="27">
        <f t="shared" si="1"/>
        <v>107.98386618423395</v>
      </c>
      <c r="G44" s="20"/>
    </row>
    <row r="45" ht="90">
      <c r="A45" s="15" t="s">
        <v>91</v>
      </c>
      <c r="B45" s="15" t="s">
        <v>92</v>
      </c>
      <c r="C45" s="15" t="s">
        <v>93</v>
      </c>
      <c r="D45" s="45" t="s">
        <v>94</v>
      </c>
      <c r="E45" s="32" t="s">
        <v>94</v>
      </c>
      <c r="F45" s="46">
        <f t="shared" ref="F45:F50" si="2">F39/102.7*100</f>
        <v>107.23707736158809</v>
      </c>
      <c r="G45" s="20"/>
    </row>
    <row r="46" ht="90">
      <c r="A46" s="15" t="s">
        <v>95</v>
      </c>
      <c r="B46" s="15" t="s">
        <v>84</v>
      </c>
      <c r="C46" s="15" t="s">
        <v>93</v>
      </c>
      <c r="D46" s="47" t="s">
        <v>94</v>
      </c>
      <c r="E46" s="22" t="s">
        <v>94</v>
      </c>
      <c r="F46" s="48">
        <f t="shared" si="2"/>
        <v>110.50232801685202</v>
      </c>
      <c r="G46" s="20"/>
    </row>
    <row r="47" ht="30">
      <c r="A47" s="15" t="s">
        <v>96</v>
      </c>
      <c r="B47" s="15" t="s">
        <v>86</v>
      </c>
      <c r="C47" s="15"/>
      <c r="D47" s="45"/>
      <c r="E47" s="32"/>
      <c r="F47" s="19"/>
      <c r="G47" s="20"/>
    </row>
    <row r="48" ht="90">
      <c r="A48" s="15" t="s">
        <v>97</v>
      </c>
      <c r="B48" s="15" t="s">
        <v>34</v>
      </c>
      <c r="C48" s="15" t="s">
        <v>93</v>
      </c>
      <c r="D48" s="47" t="s">
        <v>94</v>
      </c>
      <c r="E48" s="22" t="s">
        <v>94</v>
      </c>
      <c r="F48" s="27">
        <f t="shared" si="2"/>
        <v>103.56991970947016</v>
      </c>
      <c r="G48" s="20"/>
    </row>
    <row r="49" ht="90">
      <c r="A49" s="15" t="s">
        <v>98</v>
      </c>
      <c r="B49" s="15" t="s">
        <v>89</v>
      </c>
      <c r="C49" s="15" t="s">
        <v>93</v>
      </c>
      <c r="D49" s="45" t="s">
        <v>94</v>
      </c>
      <c r="E49" s="32" t="s">
        <v>94</v>
      </c>
      <c r="F49" s="19">
        <f t="shared" si="2"/>
        <v>107.29571649063654</v>
      </c>
      <c r="G49" s="20"/>
    </row>
    <row r="50" ht="90">
      <c r="A50" s="15" t="s">
        <v>99</v>
      </c>
      <c r="B50" s="15" t="s">
        <v>38</v>
      </c>
      <c r="C50" s="15" t="s">
        <v>93</v>
      </c>
      <c r="D50" s="45" t="s">
        <v>94</v>
      </c>
      <c r="E50" s="22" t="s">
        <v>94</v>
      </c>
      <c r="F50" s="27">
        <f t="shared" si="2"/>
        <v>105.1449524676085</v>
      </c>
      <c r="G50" s="20"/>
    </row>
    <row r="51" ht="45">
      <c r="A51" s="15" t="s">
        <v>100</v>
      </c>
      <c r="B51" s="15" t="s">
        <v>101</v>
      </c>
      <c r="C51" s="15" t="s">
        <v>72</v>
      </c>
      <c r="D51" s="39">
        <v>23052.049999999999</v>
      </c>
      <c r="E51" s="18">
        <v>26146</v>
      </c>
      <c r="F51" s="19">
        <f t="shared" ref="F51:F52" si="3">E51/D51*100</f>
        <v>113.42158289609819</v>
      </c>
      <c r="G51" s="20"/>
    </row>
    <row r="52">
      <c r="A52" s="15" t="s">
        <v>102</v>
      </c>
      <c r="B52" s="15" t="s">
        <v>103</v>
      </c>
      <c r="C52" s="15" t="s">
        <v>72</v>
      </c>
      <c r="D52" s="49">
        <v>22083.860000000001</v>
      </c>
      <c r="E52" s="26">
        <v>24890</v>
      </c>
      <c r="F52" s="19">
        <f t="shared" si="3"/>
        <v>112.70674601269886</v>
      </c>
      <c r="G52" s="20"/>
    </row>
    <row r="53" ht="90">
      <c r="A53" s="15" t="s">
        <v>104</v>
      </c>
      <c r="B53" s="15" t="s">
        <v>105</v>
      </c>
      <c r="C53" s="15" t="s">
        <v>93</v>
      </c>
      <c r="D53" s="47" t="s">
        <v>94</v>
      </c>
      <c r="E53" s="22" t="s">
        <v>94</v>
      </c>
      <c r="F53" s="27">
        <f t="shared" ref="F53:F54" si="4">F51/108*100</f>
        <v>105.01998416305386</v>
      </c>
      <c r="G53" s="20"/>
    </row>
    <row r="54" ht="90">
      <c r="A54" s="15" t="s">
        <v>106</v>
      </c>
      <c r="B54" s="15" t="s">
        <v>103</v>
      </c>
      <c r="C54" s="15" t="s">
        <v>93</v>
      </c>
      <c r="D54" s="45" t="s">
        <v>94</v>
      </c>
      <c r="E54" s="32" t="s">
        <v>94</v>
      </c>
      <c r="F54" s="19">
        <f t="shared" si="4"/>
        <v>104.35809815990635</v>
      </c>
      <c r="G54" s="20"/>
    </row>
    <row r="55">
      <c r="A55" s="15" t="s">
        <v>107</v>
      </c>
      <c r="B55" s="15" t="s">
        <v>108</v>
      </c>
      <c r="C55" s="15" t="s">
        <v>109</v>
      </c>
      <c r="D55" s="40">
        <v>48.600000000000001</v>
      </c>
      <c r="E55" s="18">
        <v>67.400000000000006</v>
      </c>
      <c r="F55" s="27">
        <f t="shared" ref="F55:F72" si="5">E55/D55*100</f>
        <v>138.68312757201647</v>
      </c>
      <c r="G55" s="20"/>
    </row>
    <row r="56">
      <c r="A56" s="15" t="s">
        <v>110</v>
      </c>
      <c r="B56" s="15" t="s">
        <v>111</v>
      </c>
      <c r="C56" s="15" t="s">
        <v>112</v>
      </c>
      <c r="D56" s="50">
        <v>16.199999999999999</v>
      </c>
      <c r="E56" s="51">
        <v>25</v>
      </c>
      <c r="F56" s="52">
        <f t="shared" si="5"/>
        <v>154.32098765432099</v>
      </c>
      <c r="G56" s="20"/>
    </row>
    <row r="57" ht="30">
      <c r="A57" s="15" t="s">
        <v>113</v>
      </c>
      <c r="B57" s="15" t="s">
        <v>114</v>
      </c>
      <c r="C57" s="15" t="s">
        <v>115</v>
      </c>
      <c r="D57" s="53">
        <v>26000</v>
      </c>
      <c r="E57" s="54">
        <v>25684</v>
      </c>
      <c r="F57" s="27">
        <f t="shared" si="5"/>
        <v>98.784615384615378</v>
      </c>
      <c r="G57" s="20"/>
    </row>
    <row r="58">
      <c r="A58" s="15" t="s">
        <v>116</v>
      </c>
      <c r="B58" s="15" t="s">
        <v>103</v>
      </c>
      <c r="C58" s="15" t="s">
        <v>115</v>
      </c>
      <c r="D58" s="54">
        <v>24595</v>
      </c>
      <c r="E58" s="55">
        <v>24074</v>
      </c>
      <c r="F58" s="19">
        <f t="shared" si="5"/>
        <v>97.881683268957104</v>
      </c>
      <c r="G58" s="20"/>
    </row>
    <row r="59">
      <c r="A59" s="15" t="s">
        <v>117</v>
      </c>
      <c r="B59" s="15" t="s">
        <v>118</v>
      </c>
      <c r="C59" s="15" t="s">
        <v>119</v>
      </c>
      <c r="D59" s="53">
        <v>10200</v>
      </c>
      <c r="E59" s="56">
        <v>10750</v>
      </c>
      <c r="F59" s="27">
        <f t="shared" si="5"/>
        <v>105.3921568627451</v>
      </c>
      <c r="G59" s="20"/>
    </row>
    <row r="60" ht="30">
      <c r="A60" s="15" t="s">
        <v>120</v>
      </c>
      <c r="B60" s="15" t="s">
        <v>121</v>
      </c>
      <c r="C60" s="15" t="s">
        <v>115</v>
      </c>
      <c r="D60" s="54">
        <v>25200</v>
      </c>
      <c r="E60" s="55">
        <v>35241</v>
      </c>
      <c r="F60" s="19">
        <f t="shared" si="5"/>
        <v>139.8452380952381</v>
      </c>
      <c r="G60" s="20"/>
    </row>
    <row r="61">
      <c r="A61" s="15" t="s">
        <v>122</v>
      </c>
      <c r="B61" s="15" t="s">
        <v>103</v>
      </c>
      <c r="C61" s="15" t="s">
        <v>115</v>
      </c>
      <c r="D61" s="53">
        <v>20529</v>
      </c>
      <c r="E61" s="56">
        <v>34174</v>
      </c>
      <c r="F61" s="27">
        <f t="shared" si="5"/>
        <v>166.46694919382335</v>
      </c>
      <c r="G61" s="20"/>
    </row>
    <row r="62" ht="30">
      <c r="A62" s="15" t="s">
        <v>123</v>
      </c>
      <c r="B62" s="15" t="s">
        <v>124</v>
      </c>
      <c r="C62" s="15"/>
      <c r="D62" s="54"/>
      <c r="E62" s="55"/>
      <c r="F62" s="19"/>
      <c r="G62" s="20"/>
    </row>
    <row r="63">
      <c r="A63" s="15" t="s">
        <v>125</v>
      </c>
      <c r="B63" s="15" t="s">
        <v>126</v>
      </c>
      <c r="C63" s="15" t="s">
        <v>127</v>
      </c>
      <c r="D63" s="53">
        <v>7032</v>
      </c>
      <c r="E63" s="54">
        <v>7861</v>
      </c>
      <c r="F63" s="27">
        <f t="shared" si="5"/>
        <v>111.78896473265074</v>
      </c>
      <c r="G63" s="20"/>
    </row>
    <row r="64">
      <c r="A64" s="15" t="s">
        <v>128</v>
      </c>
      <c r="B64" s="15" t="s">
        <v>129</v>
      </c>
      <c r="C64" s="15" t="s">
        <v>127</v>
      </c>
      <c r="D64" s="54">
        <v>2633</v>
      </c>
      <c r="E64" s="55">
        <v>2813</v>
      </c>
      <c r="F64" s="19">
        <f t="shared" si="5"/>
        <v>106.83630839346753</v>
      </c>
      <c r="G64" s="20"/>
    </row>
    <row r="65">
      <c r="A65" s="15" t="s">
        <v>130</v>
      </c>
      <c r="B65" s="15" t="s">
        <v>131</v>
      </c>
      <c r="C65" s="15" t="s">
        <v>127</v>
      </c>
      <c r="D65" s="53">
        <v>10376</v>
      </c>
      <c r="E65" s="54">
        <v>41058</v>
      </c>
      <c r="F65" s="27">
        <f t="shared" si="5"/>
        <v>395.70161912104857</v>
      </c>
      <c r="G65" s="20"/>
    </row>
    <row r="66" ht="28.5">
      <c r="A66" s="15" t="s">
        <v>132</v>
      </c>
      <c r="B66" s="15" t="s">
        <v>133</v>
      </c>
      <c r="C66" s="15"/>
      <c r="D66" s="54"/>
      <c r="E66" s="55"/>
      <c r="F66" s="19"/>
      <c r="G66" s="20"/>
    </row>
    <row r="67">
      <c r="A67" s="15" t="s">
        <v>134</v>
      </c>
      <c r="B67" s="15" t="s">
        <v>126</v>
      </c>
      <c r="C67" s="15" t="s">
        <v>127</v>
      </c>
      <c r="D67" s="53">
        <v>6718</v>
      </c>
      <c r="E67" s="54">
        <v>5578</v>
      </c>
      <c r="F67" s="27">
        <f t="shared" si="5"/>
        <v>83.030663888061923</v>
      </c>
      <c r="G67" s="20"/>
    </row>
    <row r="68">
      <c r="A68" s="15" t="s">
        <v>135</v>
      </c>
      <c r="B68" s="15" t="s">
        <v>129</v>
      </c>
      <c r="C68" s="15" t="s">
        <v>127</v>
      </c>
      <c r="D68" s="54">
        <v>2554</v>
      </c>
      <c r="E68" s="55">
        <v>2123</v>
      </c>
      <c r="F68" s="19">
        <f t="shared" si="5"/>
        <v>83.124510571652308</v>
      </c>
      <c r="G68" s="20"/>
    </row>
    <row r="69">
      <c r="A69" s="15" t="s">
        <v>136</v>
      </c>
      <c r="B69" s="15" t="s">
        <v>131</v>
      </c>
      <c r="C69" s="15" t="s">
        <v>127</v>
      </c>
      <c r="D69" s="57">
        <v>10376</v>
      </c>
      <c r="E69" s="54">
        <v>39866</v>
      </c>
      <c r="F69" s="27">
        <f t="shared" si="5"/>
        <v>384.2135697764071</v>
      </c>
      <c r="G69" s="20"/>
    </row>
    <row r="70">
      <c r="A70" s="13" t="s">
        <v>137</v>
      </c>
      <c r="B70" s="13" t="s">
        <v>138</v>
      </c>
      <c r="C70" s="13"/>
      <c r="D70" s="13"/>
      <c r="E70" s="13"/>
      <c r="F70" s="13"/>
      <c r="G70" s="15"/>
    </row>
    <row r="71" ht="28.5">
      <c r="A71" s="15" t="s">
        <v>139</v>
      </c>
      <c r="B71" s="15" t="s">
        <v>140</v>
      </c>
      <c r="C71" s="15" t="s">
        <v>72</v>
      </c>
      <c r="D71" s="58">
        <v>31402</v>
      </c>
      <c r="E71" s="59">
        <v>38900</v>
      </c>
      <c r="F71" s="19">
        <f t="shared" si="5"/>
        <v>123.87746003439271</v>
      </c>
      <c r="G71" s="20"/>
    </row>
    <row r="72" ht="42.75">
      <c r="A72" s="15" t="s">
        <v>141</v>
      </c>
      <c r="B72" s="15" t="s">
        <v>142</v>
      </c>
      <c r="C72" s="15" t="s">
        <v>72</v>
      </c>
      <c r="D72" s="26">
        <v>180</v>
      </c>
      <c r="E72" s="18">
        <v>195.09999999999999</v>
      </c>
      <c r="F72" s="27">
        <f t="shared" si="5"/>
        <v>108.38888888888889</v>
      </c>
      <c r="G72" s="20"/>
    </row>
    <row r="73" ht="85.5">
      <c r="A73" s="15" t="s">
        <v>143</v>
      </c>
      <c r="B73" s="15" t="s">
        <v>144</v>
      </c>
      <c r="C73" s="15" t="s">
        <v>93</v>
      </c>
      <c r="D73" s="45" t="s">
        <v>94</v>
      </c>
      <c r="E73" s="32" t="s">
        <v>94</v>
      </c>
      <c r="F73" s="19">
        <f t="shared" ref="F73:F74" si="6">F71/106.4*100</f>
        <v>116.4261842428503</v>
      </c>
      <c r="G73" s="20"/>
    </row>
    <row r="74" ht="85.5">
      <c r="A74" s="15" t="s">
        <v>145</v>
      </c>
      <c r="B74" s="15" t="s">
        <v>146</v>
      </c>
      <c r="C74" s="15" t="s">
        <v>93</v>
      </c>
      <c r="D74" s="45" t="s">
        <v>94</v>
      </c>
      <c r="E74" s="22" t="s">
        <v>94</v>
      </c>
      <c r="F74" s="27">
        <f t="shared" si="6"/>
        <v>101.86925647451963</v>
      </c>
      <c r="G74" s="20"/>
    </row>
    <row r="75" ht="42.75">
      <c r="A75" s="15" t="s">
        <v>147</v>
      </c>
      <c r="B75" s="15" t="s">
        <v>148</v>
      </c>
      <c r="C75" s="15" t="s">
        <v>149</v>
      </c>
      <c r="D75" s="40">
        <v>0</v>
      </c>
      <c r="E75" s="26">
        <v>0</v>
      </c>
      <c r="F75" s="19">
        <v>0</v>
      </c>
      <c r="G75" s="20"/>
    </row>
    <row r="76" ht="28.5">
      <c r="A76" s="15" t="s">
        <v>150</v>
      </c>
      <c r="B76" s="15" t="s">
        <v>151</v>
      </c>
      <c r="C76" s="15" t="s">
        <v>109</v>
      </c>
      <c r="D76" s="26">
        <v>876.20000000000005</v>
      </c>
      <c r="E76" s="18">
        <v>1021.3</v>
      </c>
      <c r="F76" s="27">
        <f>E76/D76*100</f>
        <v>116.56014608536861</v>
      </c>
      <c r="G76" s="20"/>
    </row>
    <row r="77" ht="28.5">
      <c r="A77" s="15" t="s">
        <v>152</v>
      </c>
      <c r="B77" s="15" t="s">
        <v>153</v>
      </c>
      <c r="C77" s="15" t="s">
        <v>26</v>
      </c>
      <c r="D77" s="49" t="s">
        <v>154</v>
      </c>
      <c r="E77" s="26" t="s">
        <v>154</v>
      </c>
      <c r="F77" s="19" t="s">
        <v>154</v>
      </c>
      <c r="G77" s="20"/>
    </row>
    <row r="78">
      <c r="A78" s="60" t="s">
        <v>155</v>
      </c>
      <c r="B78" s="60" t="s">
        <v>156</v>
      </c>
      <c r="C78" s="60"/>
      <c r="D78" s="60"/>
      <c r="E78" s="60"/>
      <c r="F78" s="60"/>
      <c r="G78" s="15"/>
    </row>
    <row r="79">
      <c r="A79" s="60" t="s">
        <v>157</v>
      </c>
      <c r="B79" s="60" t="s">
        <v>158</v>
      </c>
      <c r="C79" s="15" t="s">
        <v>72</v>
      </c>
      <c r="D79" s="35">
        <v>58694.900000000001</v>
      </c>
      <c r="E79" s="26">
        <v>64120</v>
      </c>
      <c r="F79" s="19">
        <f>E79/D79*100</f>
        <v>109.24288140877655</v>
      </c>
      <c r="G79" s="20"/>
    </row>
    <row r="80" ht="85.5">
      <c r="A80" s="15" t="s">
        <v>159</v>
      </c>
      <c r="B80" s="15" t="s">
        <v>160</v>
      </c>
      <c r="C80" s="15" t="s">
        <v>93</v>
      </c>
      <c r="D80" s="49" t="s">
        <v>94</v>
      </c>
      <c r="E80" s="18" t="s">
        <v>161</v>
      </c>
      <c r="F80" s="27">
        <f>F79/108*100</f>
        <v>101.15081611923755</v>
      </c>
      <c r="G80" s="20"/>
    </row>
    <row r="81">
      <c r="A81" s="15" t="s">
        <v>162</v>
      </c>
      <c r="B81" s="15" t="s">
        <v>163</v>
      </c>
      <c r="C81" s="15" t="s">
        <v>72</v>
      </c>
      <c r="D81" s="40">
        <v>623.20000000000005</v>
      </c>
      <c r="E81" s="26">
        <v>724.20000000000005</v>
      </c>
      <c r="F81" s="19">
        <f>E81/D81*100</f>
        <v>116.20667522464699</v>
      </c>
      <c r="G81" s="20"/>
    </row>
    <row r="82" ht="85.5">
      <c r="A82" s="15" t="s">
        <v>164</v>
      </c>
      <c r="B82" s="15" t="s">
        <v>160</v>
      </c>
      <c r="C82" s="15" t="s">
        <v>93</v>
      </c>
      <c r="D82" s="49" t="s">
        <v>94</v>
      </c>
      <c r="E82" s="18" t="s">
        <v>94</v>
      </c>
      <c r="F82" s="27">
        <f>F81/108*100</f>
        <v>107.59877335615462</v>
      </c>
      <c r="G82" s="20"/>
    </row>
    <row r="83">
      <c r="A83" s="15" t="s">
        <v>165</v>
      </c>
      <c r="B83" s="60" t="s">
        <v>166</v>
      </c>
      <c r="C83" s="15" t="s">
        <v>72</v>
      </c>
      <c r="D83" s="40">
        <v>8925.1000000000004</v>
      </c>
      <c r="E83" s="26">
        <v>10200</v>
      </c>
      <c r="F83" s="19">
        <f t="shared" ref="F83:F85" si="7">E83/D83*100</f>
        <v>114.28443378785671</v>
      </c>
      <c r="G83" s="20"/>
    </row>
    <row r="84" ht="28.5">
      <c r="A84" s="15" t="s">
        <v>167</v>
      </c>
      <c r="B84" s="15" t="s">
        <v>168</v>
      </c>
      <c r="C84" s="15" t="s">
        <v>72</v>
      </c>
      <c r="D84" s="18">
        <v>5123.6999999999998</v>
      </c>
      <c r="E84" s="18">
        <v>5910</v>
      </c>
      <c r="F84" s="27">
        <f t="shared" si="7"/>
        <v>115.34633175244453</v>
      </c>
      <c r="G84" s="20"/>
    </row>
    <row r="85" ht="28.5">
      <c r="A85" s="15" t="s">
        <v>169</v>
      </c>
      <c r="B85" s="15" t="s">
        <v>170</v>
      </c>
      <c r="C85" s="15" t="s">
        <v>72</v>
      </c>
      <c r="D85" s="40">
        <v>742.5</v>
      </c>
      <c r="E85" s="26">
        <v>810</v>
      </c>
      <c r="F85" s="19">
        <f t="shared" si="7"/>
        <v>109.09090909090908</v>
      </c>
      <c r="G85" s="20"/>
    </row>
    <row r="86" ht="28.5">
      <c r="A86" s="15" t="s">
        <v>171</v>
      </c>
      <c r="B86" s="60" t="s">
        <v>172</v>
      </c>
      <c r="C86" s="15" t="s">
        <v>23</v>
      </c>
      <c r="D86" s="47" t="s">
        <v>94</v>
      </c>
      <c r="E86" s="22" t="s">
        <v>94</v>
      </c>
      <c r="F86" s="27">
        <f t="shared" ref="F86:F88" si="8">F83/107.5*100</f>
        <v>106.31110119800624</v>
      </c>
      <c r="G86" s="20"/>
    </row>
    <row r="87" ht="85.5">
      <c r="A87" s="15" t="s">
        <v>173</v>
      </c>
      <c r="B87" s="15" t="s">
        <v>168</v>
      </c>
      <c r="C87" s="15" t="s">
        <v>93</v>
      </c>
      <c r="D87" s="45" t="s">
        <v>94</v>
      </c>
      <c r="E87" s="32" t="s">
        <v>94</v>
      </c>
      <c r="F87" s="19">
        <f t="shared" si="8"/>
        <v>107.29891325808794</v>
      </c>
      <c r="G87" s="20"/>
    </row>
    <row r="88" ht="85.5">
      <c r="A88" s="15" t="s">
        <v>174</v>
      </c>
      <c r="B88" s="15" t="s">
        <v>175</v>
      </c>
      <c r="C88" s="15" t="s">
        <v>93</v>
      </c>
      <c r="D88" s="47" t="s">
        <v>94</v>
      </c>
      <c r="E88" s="22" t="s">
        <v>94</v>
      </c>
      <c r="F88" s="27">
        <f t="shared" si="8"/>
        <v>101.4799154334038</v>
      </c>
      <c r="G88" s="20"/>
    </row>
    <row r="89">
      <c r="A89" s="13" t="s">
        <v>176</v>
      </c>
      <c r="B89" s="13" t="s">
        <v>177</v>
      </c>
      <c r="C89" s="13"/>
      <c r="D89" s="13"/>
      <c r="E89" s="13"/>
      <c r="F89" s="13"/>
      <c r="G89" s="15"/>
    </row>
    <row r="90" ht="28.5">
      <c r="A90" s="15" t="s">
        <v>178</v>
      </c>
      <c r="B90" s="15" t="s">
        <v>179</v>
      </c>
      <c r="C90" s="15" t="s">
        <v>23</v>
      </c>
      <c r="D90" s="35">
        <v>30.199999999999999</v>
      </c>
      <c r="E90" s="26">
        <v>31.5</v>
      </c>
      <c r="F90" s="19">
        <f>E90-D90</f>
        <v>1.3000000000000007</v>
      </c>
      <c r="G90" s="20"/>
    </row>
    <row r="91">
      <c r="A91" s="15" t="s">
        <v>180</v>
      </c>
      <c r="B91" s="15" t="s">
        <v>181</v>
      </c>
      <c r="C91" s="15" t="s">
        <v>182</v>
      </c>
      <c r="D91" s="18">
        <v>2826</v>
      </c>
      <c r="E91" s="18">
        <v>2899</v>
      </c>
      <c r="F91" s="27">
        <f t="shared" ref="F91:F96" si="9">E91/D91*100</f>
        <v>102.58315640481246</v>
      </c>
      <c r="G91" s="61"/>
      <c r="H91" s="62"/>
    </row>
    <row r="92" ht="57">
      <c r="A92" s="15" t="s">
        <v>183</v>
      </c>
      <c r="B92" s="15" t="s">
        <v>184</v>
      </c>
      <c r="C92" s="15" t="s">
        <v>12</v>
      </c>
      <c r="D92" s="40">
        <v>14878</v>
      </c>
      <c r="E92" s="26">
        <v>14920</v>
      </c>
      <c r="F92" s="19">
        <f t="shared" si="9"/>
        <v>100.28229600752789</v>
      </c>
      <c r="G92" s="20"/>
    </row>
    <row r="93" ht="28.5">
      <c r="A93" s="15" t="s">
        <v>185</v>
      </c>
      <c r="B93" s="15" t="s">
        <v>186</v>
      </c>
      <c r="C93" s="15" t="s">
        <v>12</v>
      </c>
      <c r="D93" s="26">
        <v>7238</v>
      </c>
      <c r="E93" s="18">
        <v>8191</v>
      </c>
      <c r="F93" s="27">
        <f t="shared" si="9"/>
        <v>113.16662061342913</v>
      </c>
      <c r="G93" s="20"/>
    </row>
    <row r="94">
      <c r="A94" s="13" t="s">
        <v>187</v>
      </c>
      <c r="B94" s="13" t="s">
        <v>188</v>
      </c>
      <c r="C94" s="13"/>
      <c r="D94" s="13"/>
      <c r="E94" s="13"/>
      <c r="F94" s="13"/>
      <c r="G94" s="15"/>
    </row>
    <row r="95" ht="42.75">
      <c r="A95" s="15" t="s">
        <v>189</v>
      </c>
      <c r="B95" s="15" t="s">
        <v>190</v>
      </c>
      <c r="C95" s="15" t="s">
        <v>72</v>
      </c>
      <c r="D95" s="35">
        <v>60120</v>
      </c>
      <c r="E95" s="26">
        <v>69962</v>
      </c>
      <c r="F95" s="19">
        <f t="shared" si="9"/>
        <v>116.37059214903528</v>
      </c>
      <c r="G95" s="20"/>
      <c r="I95" s="62"/>
    </row>
    <row r="96" ht="28.5">
      <c r="A96" s="15" t="s">
        <v>191</v>
      </c>
      <c r="B96" s="15" t="s">
        <v>192</v>
      </c>
      <c r="C96" s="15" t="s">
        <v>72</v>
      </c>
      <c r="D96" s="26">
        <v>7326</v>
      </c>
      <c r="E96" s="18">
        <v>8624.1000000000004</v>
      </c>
      <c r="F96" s="27">
        <f t="shared" si="9"/>
        <v>117.71908271908273</v>
      </c>
      <c r="G96" s="20"/>
    </row>
    <row r="97" ht="85.5">
      <c r="A97" s="15" t="s">
        <v>193</v>
      </c>
      <c r="B97" s="15" t="s">
        <v>194</v>
      </c>
      <c r="C97" s="15" t="s">
        <v>93</v>
      </c>
      <c r="D97" s="45" t="s">
        <v>94</v>
      </c>
      <c r="E97" s="32" t="s">
        <v>94</v>
      </c>
      <c r="F97" s="19">
        <f t="shared" ref="F97:F98" si="10">F95/105.3*100</f>
        <v>110.51338285758337</v>
      </c>
      <c r="G97" s="20"/>
    </row>
    <row r="98" ht="85.5">
      <c r="A98" s="15" t="s">
        <v>195</v>
      </c>
      <c r="B98" s="15" t="s">
        <v>192</v>
      </c>
      <c r="C98" s="15" t="s">
        <v>93</v>
      </c>
      <c r="D98" s="47" t="s">
        <v>94</v>
      </c>
      <c r="E98" s="22" t="s">
        <v>94</v>
      </c>
      <c r="F98" s="27">
        <f t="shared" si="10"/>
        <v>111.79400068288959</v>
      </c>
      <c r="G98" s="20"/>
    </row>
    <row r="99" ht="57">
      <c r="A99" s="60" t="s">
        <v>196</v>
      </c>
      <c r="B99" s="60" t="s">
        <v>197</v>
      </c>
      <c r="C99" s="60" t="s">
        <v>182</v>
      </c>
      <c r="D99" s="49">
        <v>4</v>
      </c>
      <c r="E99" s="26">
        <v>4</v>
      </c>
      <c r="F99" s="19">
        <f>E99/D99*100</f>
        <v>100</v>
      </c>
      <c r="G99" s="20"/>
    </row>
    <row r="100" ht="42.75">
      <c r="A100" s="60" t="s">
        <v>198</v>
      </c>
      <c r="B100" s="60" t="s">
        <v>199</v>
      </c>
      <c r="C100" s="60" t="s">
        <v>182</v>
      </c>
      <c r="D100" s="39">
        <v>0</v>
      </c>
      <c r="E100" s="49">
        <v>0</v>
      </c>
      <c r="F100" s="27">
        <v>0</v>
      </c>
      <c r="G100" s="20"/>
    </row>
    <row r="101">
      <c r="A101" s="13" t="s">
        <v>200</v>
      </c>
      <c r="B101" s="13" t="s">
        <v>201</v>
      </c>
      <c r="C101" s="13"/>
      <c r="D101" s="13"/>
      <c r="E101" s="13"/>
      <c r="F101" s="13"/>
      <c r="G101" s="15"/>
    </row>
    <row r="102" ht="28.5">
      <c r="A102" s="15" t="s">
        <v>202</v>
      </c>
      <c r="B102" s="15" t="s">
        <v>203</v>
      </c>
      <c r="C102" s="15" t="s">
        <v>72</v>
      </c>
      <c r="D102" s="63">
        <v>6133.3999999999996</v>
      </c>
      <c r="E102" s="27">
        <v>8241</v>
      </c>
      <c r="F102" s="19">
        <f>E102/D102*100</f>
        <v>134.3626699709786</v>
      </c>
      <c r="G102" s="20"/>
    </row>
    <row r="103">
      <c r="A103" s="15" t="s">
        <v>204</v>
      </c>
      <c r="B103" s="15" t="s">
        <v>205</v>
      </c>
      <c r="C103" s="15"/>
      <c r="D103" s="19"/>
      <c r="E103" s="19"/>
      <c r="F103" s="27"/>
      <c r="G103" s="20"/>
    </row>
    <row r="104">
      <c r="A104" s="15" t="s">
        <v>206</v>
      </c>
      <c r="B104" s="15" t="s">
        <v>207</v>
      </c>
      <c r="C104" s="15" t="s">
        <v>72</v>
      </c>
      <c r="D104" s="64">
        <v>2250</v>
      </c>
      <c r="E104" s="27">
        <v>3150</v>
      </c>
      <c r="F104" s="19">
        <f t="shared" ref="F104:F105" si="11">E104/D104*100</f>
        <v>140</v>
      </c>
      <c r="G104" s="20"/>
    </row>
    <row r="105">
      <c r="A105" s="15" t="s">
        <v>208</v>
      </c>
      <c r="B105" s="15" t="s">
        <v>209</v>
      </c>
      <c r="C105" s="15" t="s">
        <v>72</v>
      </c>
      <c r="D105" s="18">
        <v>3883.4000000000001</v>
      </c>
      <c r="E105" s="18">
        <v>5091</v>
      </c>
      <c r="F105" s="27">
        <f t="shared" si="11"/>
        <v>131.09646186331565</v>
      </c>
      <c r="G105" s="20"/>
    </row>
    <row r="106" ht="28.5">
      <c r="A106" s="15" t="s">
        <v>210</v>
      </c>
      <c r="B106" s="15" t="s">
        <v>211</v>
      </c>
      <c r="C106" s="15" t="s">
        <v>23</v>
      </c>
      <c r="D106" s="64">
        <v>81.900000000000006</v>
      </c>
      <c r="E106" s="27">
        <v>82.200000000000003</v>
      </c>
      <c r="F106" s="19">
        <v>0.29999999999999999</v>
      </c>
      <c r="G106" s="20"/>
    </row>
    <row r="107">
      <c r="A107" s="15" t="s">
        <v>212</v>
      </c>
      <c r="B107" s="15" t="s">
        <v>205</v>
      </c>
      <c r="C107" s="15"/>
      <c r="D107" s="19"/>
      <c r="E107" s="19"/>
      <c r="F107" s="27"/>
      <c r="G107" s="20"/>
    </row>
    <row r="108">
      <c r="A108" s="15" t="s">
        <v>213</v>
      </c>
      <c r="B108" s="15" t="s">
        <v>214</v>
      </c>
      <c r="C108" s="15" t="s">
        <v>23</v>
      </c>
      <c r="D108" s="64">
        <v>82</v>
      </c>
      <c r="E108" s="27">
        <v>85</v>
      </c>
      <c r="F108" s="19">
        <f t="shared" ref="F108:F109" si="12">E108-D108</f>
        <v>3</v>
      </c>
      <c r="G108" s="20"/>
    </row>
    <row r="109">
      <c r="A109" s="15" t="s">
        <v>215</v>
      </c>
      <c r="B109" s="15" t="s">
        <v>216</v>
      </c>
      <c r="C109" s="15" t="s">
        <v>23</v>
      </c>
      <c r="D109" s="19">
        <v>81.799999999999997</v>
      </c>
      <c r="E109" s="19">
        <v>79.5</v>
      </c>
      <c r="F109" s="27">
        <f t="shared" si="12"/>
        <v>-2.2999999999999972</v>
      </c>
      <c r="G109" s="20"/>
    </row>
    <row r="110">
      <c r="A110" s="15" t="s">
        <v>217</v>
      </c>
      <c r="B110" s="15" t="s">
        <v>218</v>
      </c>
      <c r="C110" s="15" t="s">
        <v>72</v>
      </c>
      <c r="D110" s="64">
        <v>458</v>
      </c>
      <c r="E110" s="27">
        <v>331.39999999999998</v>
      </c>
      <c r="F110" s="19">
        <f>E110/D110*100</f>
        <v>72.358078602620083</v>
      </c>
      <c r="G110" s="20"/>
    </row>
    <row r="111">
      <c r="A111" s="15" t="s">
        <v>219</v>
      </c>
      <c r="B111" s="15" t="s">
        <v>205</v>
      </c>
      <c r="C111" s="15"/>
      <c r="D111" s="19"/>
      <c r="E111" s="19"/>
      <c r="F111" s="27"/>
      <c r="G111" s="20"/>
    </row>
    <row r="112">
      <c r="A112" s="15" t="s">
        <v>220</v>
      </c>
      <c r="B112" s="15" t="s">
        <v>221</v>
      </c>
      <c r="C112" s="15" t="s">
        <v>72</v>
      </c>
      <c r="D112" s="64">
        <v>71.700000000000003</v>
      </c>
      <c r="E112" s="27">
        <v>62.100000000000001</v>
      </c>
      <c r="F112" s="19">
        <f t="shared" ref="F112:F155" si="13">E112/D112*100</f>
        <v>86.610878661087867</v>
      </c>
      <c r="G112" s="20"/>
    </row>
    <row r="113">
      <c r="A113" s="15" t="s">
        <v>222</v>
      </c>
      <c r="B113" s="15" t="s">
        <v>223</v>
      </c>
      <c r="C113" s="15" t="s">
        <v>72</v>
      </c>
      <c r="D113" s="19">
        <v>347.89999999999998</v>
      </c>
      <c r="E113" s="19">
        <v>231.69999999999999</v>
      </c>
      <c r="F113" s="27">
        <f t="shared" si="13"/>
        <v>66.599597585513081</v>
      </c>
      <c r="G113" s="20"/>
    </row>
    <row r="114">
      <c r="A114" s="15" t="s">
        <v>224</v>
      </c>
      <c r="B114" s="15" t="s">
        <v>225</v>
      </c>
      <c r="C114" s="15" t="s">
        <v>72</v>
      </c>
      <c r="D114" s="64">
        <v>38.359999999999999</v>
      </c>
      <c r="E114" s="27">
        <v>37.600000000000001</v>
      </c>
      <c r="F114" s="19">
        <f t="shared" si="13"/>
        <v>98.018769551616273</v>
      </c>
      <c r="G114" s="20"/>
    </row>
    <row r="115" ht="30">
      <c r="A115" s="15" t="s">
        <v>226</v>
      </c>
      <c r="B115" s="15" t="s">
        <v>227</v>
      </c>
      <c r="C115" s="15" t="s">
        <v>72</v>
      </c>
      <c r="D115" s="18">
        <v>22205.599999999999</v>
      </c>
      <c r="E115" s="18">
        <v>20561</v>
      </c>
      <c r="F115" s="27">
        <f t="shared" si="13"/>
        <v>92.593760132579177</v>
      </c>
      <c r="G115" s="20"/>
    </row>
    <row r="116" ht="28.5">
      <c r="A116" s="15" t="s">
        <v>228</v>
      </c>
      <c r="B116" s="15" t="s">
        <v>229</v>
      </c>
      <c r="C116" s="15" t="s">
        <v>72</v>
      </c>
      <c r="D116" s="40">
        <v>479.5</v>
      </c>
      <c r="E116" s="26">
        <v>483</v>
      </c>
      <c r="F116" s="19">
        <f t="shared" si="13"/>
        <v>100.72992700729928</v>
      </c>
      <c r="G116" s="20"/>
    </row>
    <row r="117">
      <c r="A117" s="15" t="s">
        <v>230</v>
      </c>
      <c r="B117" s="15" t="s">
        <v>231</v>
      </c>
      <c r="C117" s="15"/>
      <c r="D117" s="19"/>
      <c r="E117" s="19"/>
      <c r="F117" s="27"/>
      <c r="G117" s="20"/>
    </row>
    <row r="118">
      <c r="A118" s="15" t="s">
        <v>232</v>
      </c>
      <c r="B118" s="15" t="s">
        <v>221</v>
      </c>
      <c r="C118" s="15" t="s">
        <v>72</v>
      </c>
      <c r="D118" s="40">
        <v>256.19999999999999</v>
      </c>
      <c r="E118" s="26">
        <v>263</v>
      </c>
      <c r="F118" s="19">
        <f t="shared" si="13"/>
        <v>102.65417642466824</v>
      </c>
      <c r="G118" s="20"/>
    </row>
    <row r="119">
      <c r="A119" s="15" t="s">
        <v>233</v>
      </c>
      <c r="B119" s="15" t="s">
        <v>223</v>
      </c>
      <c r="C119" s="15" t="s">
        <v>72</v>
      </c>
      <c r="D119" s="19">
        <v>0</v>
      </c>
      <c r="E119" s="19"/>
      <c r="F119" s="27">
        <v>0</v>
      </c>
      <c r="G119" s="20"/>
    </row>
    <row r="120">
      <c r="A120" s="15" t="s">
        <v>234</v>
      </c>
      <c r="B120" s="15" t="s">
        <v>225</v>
      </c>
      <c r="C120" s="15" t="s">
        <v>72</v>
      </c>
      <c r="D120" s="27">
        <v>223.30000000000001</v>
      </c>
      <c r="E120" s="19">
        <v>220</v>
      </c>
      <c r="F120" s="19">
        <f t="shared" si="13"/>
        <v>98.522167487684726</v>
      </c>
      <c r="G120" s="20"/>
    </row>
    <row r="121">
      <c r="A121" s="15" t="s">
        <v>235</v>
      </c>
      <c r="B121" s="15" t="s">
        <v>236</v>
      </c>
      <c r="C121" s="15" t="s">
        <v>72</v>
      </c>
      <c r="D121" s="40">
        <v>14678</v>
      </c>
      <c r="E121" s="26">
        <v>14640</v>
      </c>
      <c r="F121" s="19">
        <f t="shared" si="13"/>
        <v>99.741109142935002</v>
      </c>
      <c r="G121" s="20"/>
    </row>
    <row r="122" ht="28.5">
      <c r="A122" s="15" t="s">
        <v>237</v>
      </c>
      <c r="B122" s="15" t="s">
        <v>238</v>
      </c>
      <c r="C122" s="15" t="s">
        <v>72</v>
      </c>
      <c r="D122" s="27">
        <v>487.5</v>
      </c>
      <c r="E122" s="19">
        <v>503.39999999999998</v>
      </c>
      <c r="F122" s="27">
        <f t="shared" si="13"/>
        <v>103.26153846153845</v>
      </c>
      <c r="G122" s="20"/>
    </row>
    <row r="123">
      <c r="A123" s="15" t="s">
        <v>239</v>
      </c>
      <c r="B123" s="15" t="s">
        <v>231</v>
      </c>
      <c r="C123" s="15"/>
      <c r="D123" s="64"/>
      <c r="E123" s="27"/>
      <c r="F123" s="19"/>
      <c r="G123" s="20"/>
    </row>
    <row r="124">
      <c r="A124" s="15" t="s">
        <v>240</v>
      </c>
      <c r="B124" s="15" t="s">
        <v>221</v>
      </c>
      <c r="C124" s="15" t="s">
        <v>72</v>
      </c>
      <c r="D124" s="26">
        <v>317.19999999999999</v>
      </c>
      <c r="E124" s="18">
        <v>311</v>
      </c>
      <c r="F124" s="27">
        <f t="shared" si="13"/>
        <v>98.045397225725097</v>
      </c>
      <c r="G124" s="20"/>
    </row>
    <row r="125">
      <c r="A125" s="15" t="s">
        <v>241</v>
      </c>
      <c r="B125" s="15" t="s">
        <v>223</v>
      </c>
      <c r="C125" s="15" t="s">
        <v>72</v>
      </c>
      <c r="D125" s="64">
        <v>0</v>
      </c>
      <c r="E125" s="27">
        <v>0</v>
      </c>
      <c r="F125" s="19">
        <v>0</v>
      </c>
      <c r="G125" s="20"/>
    </row>
    <row r="126">
      <c r="A126" s="15" t="s">
        <v>242</v>
      </c>
      <c r="B126" s="15" t="s">
        <v>225</v>
      </c>
      <c r="C126" s="15" t="s">
        <v>72</v>
      </c>
      <c r="D126" s="27">
        <v>170.30000000000001</v>
      </c>
      <c r="E126" s="19">
        <v>192.40000000000001</v>
      </c>
      <c r="F126" s="27">
        <f t="shared" si="13"/>
        <v>112.97709923664121</v>
      </c>
      <c r="G126" s="20"/>
    </row>
    <row r="127">
      <c r="A127" s="13" t="s">
        <v>243</v>
      </c>
      <c r="B127" s="13" t="s">
        <v>244</v>
      </c>
      <c r="C127" s="13"/>
      <c r="D127" s="13"/>
      <c r="E127" s="13"/>
      <c r="F127" s="13"/>
      <c r="G127" s="15"/>
    </row>
    <row r="128">
      <c r="A128" s="15" t="s">
        <v>245</v>
      </c>
      <c r="B128" s="15" t="s">
        <v>246</v>
      </c>
      <c r="C128" s="15" t="s">
        <v>72</v>
      </c>
      <c r="D128" s="65">
        <v>9908.7000000000007</v>
      </c>
      <c r="E128" s="66">
        <v>10832.9</v>
      </c>
      <c r="F128" s="27">
        <f t="shared" si="13"/>
        <v>109.32715694288856</v>
      </c>
      <c r="G128" s="20"/>
    </row>
    <row r="129" ht="42.75">
      <c r="A129" s="15" t="s">
        <v>247</v>
      </c>
      <c r="B129" s="15" t="s">
        <v>248</v>
      </c>
      <c r="C129" s="15" t="s">
        <v>72</v>
      </c>
      <c r="D129" s="66">
        <v>7072.3000000000002</v>
      </c>
      <c r="E129" s="67">
        <v>7506.1999999999998</v>
      </c>
      <c r="F129" s="19">
        <f t="shared" si="13"/>
        <v>106.13520354057377</v>
      </c>
      <c r="G129" s="20"/>
    </row>
    <row r="130" ht="28.5">
      <c r="A130" s="15" t="s">
        <v>249</v>
      </c>
      <c r="B130" s="15" t="s">
        <v>250</v>
      </c>
      <c r="C130" s="15" t="s">
        <v>72</v>
      </c>
      <c r="D130" s="68">
        <v>3812.8000000000002</v>
      </c>
      <c r="E130" s="69">
        <v>4879.6999999999998</v>
      </c>
      <c r="F130" s="27">
        <f t="shared" si="13"/>
        <v>127.98206042803189</v>
      </c>
      <c r="G130" s="20"/>
    </row>
    <row r="131">
      <c r="A131" s="15" t="s">
        <v>251</v>
      </c>
      <c r="B131" s="15" t="s">
        <v>252</v>
      </c>
      <c r="C131" s="15" t="s">
        <v>72</v>
      </c>
      <c r="D131" s="66">
        <v>9701</v>
      </c>
      <c r="E131" s="67">
        <v>10807.1</v>
      </c>
      <c r="F131" s="19">
        <f t="shared" si="13"/>
        <v>111.40191732811051</v>
      </c>
      <c r="G131" s="20"/>
    </row>
    <row r="132">
      <c r="A132" s="15" t="s">
        <v>253</v>
      </c>
      <c r="B132" s="15" t="s">
        <v>205</v>
      </c>
      <c r="C132" s="15"/>
      <c r="D132" s="70"/>
      <c r="E132" s="71"/>
      <c r="F132" s="27"/>
      <c r="G132" s="20"/>
    </row>
    <row r="133">
      <c r="A133" s="15" t="s">
        <v>254</v>
      </c>
      <c r="B133" s="15" t="s">
        <v>255</v>
      </c>
      <c r="C133" s="15" t="s">
        <v>72</v>
      </c>
      <c r="D133" s="66">
        <v>2676.0999999999999</v>
      </c>
      <c r="E133" s="67">
        <v>2417.4000000000001</v>
      </c>
      <c r="F133" s="19">
        <f t="shared" si="13"/>
        <v>90.332947199282543</v>
      </c>
      <c r="G133" s="20"/>
    </row>
    <row r="134">
      <c r="A134" s="15" t="s">
        <v>256</v>
      </c>
      <c r="B134" s="15" t="s">
        <v>257</v>
      </c>
      <c r="C134" s="15" t="s">
        <v>72</v>
      </c>
      <c r="D134" s="72">
        <v>4431.3000000000002</v>
      </c>
      <c r="E134" s="66">
        <v>5265.8999999999996</v>
      </c>
      <c r="F134" s="27">
        <f t="shared" si="13"/>
        <v>118.83420215286708</v>
      </c>
      <c r="G134" s="20"/>
    </row>
    <row r="135">
      <c r="A135" s="15" t="s">
        <v>258</v>
      </c>
      <c r="B135" s="15" t="s">
        <v>259</v>
      </c>
      <c r="C135" s="15" t="s">
        <v>72</v>
      </c>
      <c r="D135" s="18"/>
      <c r="E135" s="26"/>
      <c r="F135" s="19"/>
      <c r="G135" s="20"/>
    </row>
    <row r="136">
      <c r="A136" s="15" t="s">
        <v>260</v>
      </c>
      <c r="B136" s="15" t="s">
        <v>261</v>
      </c>
      <c r="C136" s="15" t="s">
        <v>72</v>
      </c>
      <c r="D136" s="72">
        <v>565.89999999999998</v>
      </c>
      <c r="E136" s="66">
        <v>602.70000000000005</v>
      </c>
      <c r="F136" s="27">
        <f t="shared" si="13"/>
        <v>106.50291570948933</v>
      </c>
      <c r="G136" s="20"/>
    </row>
    <row r="137">
      <c r="A137" s="15" t="s">
        <v>262</v>
      </c>
      <c r="B137" s="15" t="s">
        <v>263</v>
      </c>
      <c r="C137" s="15" t="s">
        <v>72</v>
      </c>
      <c r="D137" s="66">
        <v>587.10000000000002</v>
      </c>
      <c r="E137" s="67">
        <v>356.30000000000001</v>
      </c>
      <c r="F137" s="19">
        <f t="shared" si="13"/>
        <v>60.688128087208312</v>
      </c>
      <c r="G137" s="20"/>
    </row>
    <row r="138" ht="42.75">
      <c r="A138" s="15" t="s">
        <v>264</v>
      </c>
      <c r="B138" s="15" t="s">
        <v>265</v>
      </c>
      <c r="C138" s="15" t="s">
        <v>65</v>
      </c>
      <c r="D138" s="73">
        <v>59506.800000000003</v>
      </c>
      <c r="E138" s="74">
        <v>63674</v>
      </c>
      <c r="F138" s="27">
        <f t="shared" si="13"/>
        <v>107.00289714788897</v>
      </c>
      <c r="G138" s="20"/>
    </row>
    <row r="139" ht="28.5">
      <c r="A139" s="15" t="s">
        <v>266</v>
      </c>
      <c r="B139" s="15" t="s">
        <v>267</v>
      </c>
      <c r="C139" s="15" t="s">
        <v>65</v>
      </c>
      <c r="D139" s="18">
        <v>22897.5</v>
      </c>
      <c r="E139" s="26">
        <v>28682</v>
      </c>
      <c r="F139" s="19">
        <f t="shared" si="13"/>
        <v>125.26258325144666</v>
      </c>
      <c r="G139" s="20"/>
    </row>
    <row r="140" ht="28.5">
      <c r="A140" s="15" t="s">
        <v>268</v>
      </c>
      <c r="B140" s="15" t="s">
        <v>269</v>
      </c>
      <c r="C140" s="15" t="s">
        <v>270</v>
      </c>
      <c r="D140" s="75">
        <v>231126</v>
      </c>
      <c r="E140" s="66">
        <v>252000</v>
      </c>
      <c r="F140" s="27">
        <f t="shared" si="13"/>
        <v>109.03143739778302</v>
      </c>
      <c r="G140" s="20"/>
    </row>
    <row r="141">
      <c r="A141" s="13" t="s">
        <v>271</v>
      </c>
      <c r="B141" s="13" t="s">
        <v>272</v>
      </c>
      <c r="C141" s="13"/>
      <c r="D141" s="13"/>
      <c r="E141" s="13"/>
      <c r="F141" s="13"/>
      <c r="G141" s="15"/>
    </row>
    <row r="142">
      <c r="A142" s="15" t="s">
        <v>273</v>
      </c>
      <c r="B142" s="15" t="s">
        <v>274</v>
      </c>
      <c r="C142" s="15" t="s">
        <v>275</v>
      </c>
      <c r="D142" s="63">
        <v>6258955</v>
      </c>
      <c r="E142" s="76">
        <v>6630540</v>
      </c>
      <c r="F142" s="19">
        <f t="shared" si="13"/>
        <v>105.93685367605295</v>
      </c>
      <c r="G142" s="20"/>
    </row>
    <row r="143">
      <c r="A143" s="15" t="s">
        <v>276</v>
      </c>
      <c r="B143" s="15" t="s">
        <v>277</v>
      </c>
      <c r="C143" s="15" t="s">
        <v>275</v>
      </c>
      <c r="D143" s="19">
        <v>5578.3999999999996</v>
      </c>
      <c r="E143" s="19">
        <v>4918.5</v>
      </c>
      <c r="F143" s="27">
        <f t="shared" si="13"/>
        <v>88.170443137817301</v>
      </c>
      <c r="G143" s="20"/>
    </row>
    <row r="144" ht="57">
      <c r="A144" s="15" t="s">
        <v>278</v>
      </c>
      <c r="B144" s="15" t="s">
        <v>279</v>
      </c>
      <c r="C144" s="15" t="s">
        <v>280</v>
      </c>
      <c r="D144" s="64">
        <v>36</v>
      </c>
      <c r="E144" s="27">
        <v>37.799999999999997</v>
      </c>
      <c r="F144" s="19">
        <f t="shared" si="13"/>
        <v>104.99999999999999</v>
      </c>
      <c r="G144" s="20"/>
    </row>
    <row r="145" ht="42.75">
      <c r="A145" s="15" t="s">
        <v>281</v>
      </c>
      <c r="B145" s="15" t="s">
        <v>282</v>
      </c>
      <c r="C145" s="15" t="s">
        <v>12</v>
      </c>
      <c r="D145" s="19">
        <v>989</v>
      </c>
      <c r="E145" s="19">
        <v>954</v>
      </c>
      <c r="F145" s="27">
        <f t="shared" si="13"/>
        <v>96.461071789686542</v>
      </c>
      <c r="G145" s="20"/>
    </row>
    <row r="146" ht="28.5">
      <c r="A146" s="15" t="s">
        <v>283</v>
      </c>
      <c r="B146" s="15" t="s">
        <v>284</v>
      </c>
      <c r="C146" s="15" t="s">
        <v>285</v>
      </c>
      <c r="D146" s="64">
        <v>721015</v>
      </c>
      <c r="E146" s="27">
        <v>724444</v>
      </c>
      <c r="F146" s="19">
        <f t="shared" si="13"/>
        <v>100.4755795649189</v>
      </c>
      <c r="G146" s="20"/>
    </row>
    <row r="147" ht="42.75">
      <c r="A147" s="15" t="s">
        <v>286</v>
      </c>
      <c r="B147" s="15" t="s">
        <v>287</v>
      </c>
      <c r="C147" s="15" t="s">
        <v>285</v>
      </c>
      <c r="D147" s="19">
        <v>428425</v>
      </c>
      <c r="E147" s="19">
        <v>451051</v>
      </c>
      <c r="F147" s="19">
        <f t="shared" si="13"/>
        <v>105.28120441150726</v>
      </c>
      <c r="G147" s="20"/>
    </row>
    <row r="148" ht="57">
      <c r="A148" s="15" t="s">
        <v>288</v>
      </c>
      <c r="B148" s="15" t="s">
        <v>289</v>
      </c>
      <c r="C148" s="15" t="s">
        <v>12</v>
      </c>
      <c r="D148" s="42">
        <v>13</v>
      </c>
      <c r="E148" s="26">
        <v>18</v>
      </c>
      <c r="F148" s="19">
        <f t="shared" si="13"/>
        <v>138.46153846153845</v>
      </c>
      <c r="G148" s="20"/>
    </row>
    <row r="149">
      <c r="A149" s="13" t="s">
        <v>290</v>
      </c>
      <c r="B149" s="13" t="s">
        <v>291</v>
      </c>
      <c r="C149" s="13"/>
      <c r="D149" s="13"/>
      <c r="E149" s="13"/>
      <c r="F149" s="13"/>
      <c r="G149" s="15"/>
    </row>
    <row r="150" ht="57">
      <c r="A150" s="15" t="s">
        <v>292</v>
      </c>
      <c r="B150" s="15" t="s">
        <v>293</v>
      </c>
      <c r="C150" s="15" t="s">
        <v>72</v>
      </c>
      <c r="D150" s="39">
        <v>1683.0999999999999</v>
      </c>
      <c r="E150" s="49">
        <v>1780.3</v>
      </c>
      <c r="F150" s="27">
        <f t="shared" si="13"/>
        <v>105.77505792882182</v>
      </c>
      <c r="G150" s="20"/>
    </row>
    <row r="151" ht="42.75">
      <c r="A151" s="15" t="s">
        <v>294</v>
      </c>
      <c r="B151" s="15" t="s">
        <v>295</v>
      </c>
      <c r="C151" s="15" t="s">
        <v>296</v>
      </c>
      <c r="D151" s="18">
        <v>1109</v>
      </c>
      <c r="E151" s="44">
        <v>360</v>
      </c>
      <c r="F151" s="19">
        <f t="shared" si="13"/>
        <v>32.46167718665464</v>
      </c>
      <c r="G151" s="20"/>
    </row>
    <row r="152" ht="42.75">
      <c r="A152" s="15" t="s">
        <v>297</v>
      </c>
      <c r="B152" s="15" t="s">
        <v>298</v>
      </c>
      <c r="C152" s="15" t="s">
        <v>72</v>
      </c>
      <c r="D152" s="40">
        <v>6.2000000000000002</v>
      </c>
      <c r="E152" s="43">
        <v>4.2999999999999998</v>
      </c>
      <c r="F152" s="19">
        <f t="shared" si="13"/>
        <v>69.354838709677409</v>
      </c>
      <c r="G152" s="20"/>
    </row>
    <row r="153" ht="28.5">
      <c r="A153" s="15" t="s">
        <v>299</v>
      </c>
      <c r="B153" s="15" t="s">
        <v>300</v>
      </c>
      <c r="C153" s="15" t="s">
        <v>301</v>
      </c>
      <c r="D153" s="18">
        <v>100.2</v>
      </c>
      <c r="E153" s="26">
        <v>110.59999999999999</v>
      </c>
      <c r="F153" s="19">
        <f t="shared" si="13"/>
        <v>110.37924151696605</v>
      </c>
      <c r="G153" s="20"/>
    </row>
    <row r="154" ht="28.5">
      <c r="A154" s="15" t="s">
        <v>302</v>
      </c>
      <c r="B154" s="15" t="s">
        <v>303</v>
      </c>
      <c r="C154" s="15" t="s">
        <v>23</v>
      </c>
      <c r="D154" s="38">
        <v>90.200000000000003</v>
      </c>
      <c r="E154" s="49">
        <v>90.299999999999997</v>
      </c>
      <c r="F154" s="27">
        <f t="shared" si="13"/>
        <v>100.11086474501107</v>
      </c>
      <c r="G154" s="20"/>
    </row>
    <row r="155" ht="28.5">
      <c r="A155" s="15" t="s">
        <v>304</v>
      </c>
      <c r="B155" s="15" t="s">
        <v>305</v>
      </c>
      <c r="C155" s="15" t="s">
        <v>23</v>
      </c>
      <c r="D155" s="39">
        <v>74.099999999999994</v>
      </c>
      <c r="E155" s="49">
        <v>74.200000000000003</v>
      </c>
      <c r="F155" s="19">
        <f t="shared" si="13"/>
        <v>100.13495276653173</v>
      </c>
      <c r="G155" s="20"/>
    </row>
    <row r="156">
      <c r="A156" s="13" t="s">
        <v>306</v>
      </c>
      <c r="B156" s="13" t="s">
        <v>307</v>
      </c>
      <c r="C156" s="13"/>
      <c r="D156" s="14"/>
      <c r="E156" s="14"/>
      <c r="F156" s="14"/>
      <c r="G156" s="15"/>
    </row>
    <row r="157" ht="57">
      <c r="A157" s="15" t="s">
        <v>308</v>
      </c>
      <c r="B157" s="15" t="s">
        <v>309</v>
      </c>
      <c r="C157" s="16" t="s">
        <v>310</v>
      </c>
      <c r="D157" s="77">
        <v>1.7</v>
      </c>
      <c r="E157" s="78">
        <v>1.6000000000000001</v>
      </c>
      <c r="F157" s="79">
        <f t="shared" ref="F157:F164" si="14">E157-D157</f>
        <v>-0.099999999999999867</v>
      </c>
      <c r="G157" s="80"/>
    </row>
    <row r="158" ht="28.5">
      <c r="A158" s="15" t="s">
        <v>311</v>
      </c>
      <c r="B158" s="15" t="s">
        <v>312</v>
      </c>
      <c r="C158" s="15" t="s">
        <v>23</v>
      </c>
      <c r="D158" s="81">
        <v>53.799999999999997</v>
      </c>
      <c r="E158" s="39">
        <v>58</v>
      </c>
      <c r="F158" s="82">
        <f t="shared" si="14"/>
        <v>4.2000000000000028</v>
      </c>
      <c r="G158" s="20"/>
    </row>
    <row r="159" ht="28.5">
      <c r="A159" s="15" t="s">
        <v>313</v>
      </c>
      <c r="B159" s="15" t="s">
        <v>314</v>
      </c>
      <c r="C159" s="15" t="s">
        <v>23</v>
      </c>
      <c r="D159" s="49">
        <v>95</v>
      </c>
      <c r="E159" s="49">
        <v>95</v>
      </c>
      <c r="F159" s="27">
        <f t="shared" si="14"/>
        <v>0</v>
      </c>
      <c r="G159" s="20"/>
    </row>
    <row r="160" ht="57">
      <c r="A160" s="15" t="s">
        <v>315</v>
      </c>
      <c r="B160" s="15" t="s">
        <v>316</v>
      </c>
      <c r="C160" s="15" t="s">
        <v>23</v>
      </c>
      <c r="D160" s="83">
        <v>69.099999999999994</v>
      </c>
      <c r="E160" s="84">
        <v>64.5</v>
      </c>
      <c r="F160" s="19">
        <f t="shared" si="14"/>
        <v>-4.5999999999999943</v>
      </c>
      <c r="G160" s="20"/>
    </row>
    <row r="161" ht="57">
      <c r="A161" s="15" t="s">
        <v>317</v>
      </c>
      <c r="B161" s="15" t="s">
        <v>318</v>
      </c>
      <c r="C161" s="15" t="s">
        <v>23</v>
      </c>
      <c r="D161" s="85">
        <v>96.400000000000006</v>
      </c>
      <c r="E161" s="85">
        <v>97.200000000000003</v>
      </c>
      <c r="F161" s="27">
        <f t="shared" si="14"/>
        <v>0.79999999999999716</v>
      </c>
      <c r="G161" s="20"/>
    </row>
    <row r="162" ht="171">
      <c r="A162" s="15" t="s">
        <v>319</v>
      </c>
      <c r="B162" s="15" t="s">
        <v>320</v>
      </c>
      <c r="C162" s="15" t="s">
        <v>23</v>
      </c>
      <c r="D162" s="83">
        <v>100</v>
      </c>
      <c r="E162" s="84">
        <v>100</v>
      </c>
      <c r="F162" s="19">
        <f t="shared" si="14"/>
        <v>0</v>
      </c>
      <c r="G162" s="20"/>
    </row>
    <row r="163" ht="71.25">
      <c r="A163" s="15" t="s">
        <v>321</v>
      </c>
      <c r="B163" s="15" t="s">
        <v>322</v>
      </c>
      <c r="C163" s="15" t="s">
        <v>23</v>
      </c>
      <c r="D163" s="18">
        <v>79.450000000000003</v>
      </c>
      <c r="E163" s="18">
        <v>85</v>
      </c>
      <c r="F163" s="27">
        <f t="shared" si="14"/>
        <v>5.5499999999999972</v>
      </c>
      <c r="G163" s="20"/>
    </row>
    <row r="164" ht="57">
      <c r="A164" s="15" t="s">
        <v>323</v>
      </c>
      <c r="B164" s="15" t="s">
        <v>324</v>
      </c>
      <c r="C164" s="15" t="s">
        <v>23</v>
      </c>
      <c r="D164" s="40">
        <v>100</v>
      </c>
      <c r="E164" s="26">
        <v>100</v>
      </c>
      <c r="F164" s="19">
        <f t="shared" si="14"/>
        <v>0</v>
      </c>
      <c r="G164" s="86"/>
    </row>
    <row r="165" ht="42.75">
      <c r="A165" s="15" t="s">
        <v>325</v>
      </c>
      <c r="B165" s="15" t="s">
        <v>326</v>
      </c>
      <c r="C165" s="15" t="s">
        <v>23</v>
      </c>
      <c r="D165" s="87">
        <v>0.69999999999999996</v>
      </c>
      <c r="E165" s="87">
        <v>0.59999999999999998</v>
      </c>
      <c r="F165" s="87">
        <v>-0.10000000000000001</v>
      </c>
      <c r="G165" s="20"/>
    </row>
    <row r="166" ht="57">
      <c r="A166" s="15" t="s">
        <v>327</v>
      </c>
      <c r="B166" s="15" t="s">
        <v>328</v>
      </c>
      <c r="C166" s="15" t="s">
        <v>12</v>
      </c>
      <c r="D166" s="40">
        <v>0</v>
      </c>
      <c r="E166" s="26">
        <v>0</v>
      </c>
      <c r="F166" s="88" t="s">
        <v>154</v>
      </c>
      <c r="G166" s="89"/>
    </row>
    <row r="167" ht="28.5">
      <c r="A167" s="15" t="s">
        <v>329</v>
      </c>
      <c r="B167" s="15" t="s">
        <v>330</v>
      </c>
      <c r="C167" s="15" t="s">
        <v>65</v>
      </c>
      <c r="D167" s="18">
        <v>17274.5</v>
      </c>
      <c r="E167" s="18">
        <v>17587.099999999999</v>
      </c>
      <c r="F167" s="19">
        <f>E167/D167*100</f>
        <v>101.80960375119395</v>
      </c>
      <c r="G167" s="20"/>
    </row>
    <row r="168">
      <c r="A168" s="41"/>
      <c r="B168" s="90"/>
      <c r="C168" s="41"/>
      <c r="D168" s="91"/>
      <c r="E168" s="92"/>
      <c r="F168" s="93"/>
      <c r="G168" s="92"/>
    </row>
  </sheetData>
  <mergeCells count="14">
    <mergeCell ref="A1:G1"/>
    <mergeCell ref="A2:C2"/>
    <mergeCell ref="A5:F5"/>
    <mergeCell ref="A30:F30"/>
    <mergeCell ref="A38:F38"/>
    <mergeCell ref="A70:F70"/>
    <mergeCell ref="A78:F78"/>
    <mergeCell ref="A89:F89"/>
    <mergeCell ref="A94:F94"/>
    <mergeCell ref="A101:F101"/>
    <mergeCell ref="A127:F127"/>
    <mergeCell ref="A141:F141"/>
    <mergeCell ref="A149:F149"/>
    <mergeCell ref="A156:F156"/>
  </mergeCells>
  <printOptions headings="0" gridLines="0"/>
  <pageMargins left="0.98425196850393704" right="0.39370078740157477" top="0.78740157480314954" bottom="0.78740157480314954" header="0.31496062992125984" footer="0.31496062992125984"/>
  <pageSetup paperSize="9" scale="88" fitToWidth="1" fitToHeight="0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Эльмира З. Аббасова</dc:creator>
  <cp:revision>13</cp:revision>
  <dcterms:created xsi:type="dcterms:W3CDTF">2023-02-09T03:58:06Z</dcterms:created>
  <dcterms:modified xsi:type="dcterms:W3CDTF">2025-02-26T06:30:04Z</dcterms:modified>
</cp:coreProperties>
</file>