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4 год\Годовой_отчет\Допматериалы\"/>
    </mc:Choice>
  </mc:AlternateContent>
  <bookViews>
    <workbookView xWindow="0" yWindow="0" windowWidth="21576" windowHeight="5952"/>
  </bookViews>
  <sheets>
    <sheet name="Прочие неналоговые" sheetId="6" r:id="rId1"/>
    <sheet name="Прочие дотации" sheetId="7" r:id="rId2"/>
    <sheet name="Прочие субвенции" sheetId="9" r:id="rId3"/>
    <sheet name="Прочие субсидии" sheetId="10" r:id="rId4"/>
    <sheet name="Прочие БП" sheetId="8" r:id="rId5"/>
    <sheet name="Прочие иные МБТ" sheetId="11" r:id="rId6"/>
  </sheets>
  <definedNames>
    <definedName name="_xlnm.Print_Area" localSheetId="5">'Прочие иные МБТ'!$A$1:$D$26</definedName>
    <definedName name="_xlnm.Print_Area" localSheetId="0">'Прочие неналоговые'!$A$1:$D$13</definedName>
  </definedNames>
  <calcPr calcId="162913"/>
</workbook>
</file>

<file path=xl/calcChain.xml><?xml version="1.0" encoding="utf-8"?>
<calcChain xmlns="http://schemas.openxmlformats.org/spreadsheetml/2006/main">
  <c r="C20" i="11" l="1"/>
  <c r="C28" i="11" s="1"/>
  <c r="B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C21" i="10"/>
  <c r="D20" i="10"/>
  <c r="D19" i="10"/>
  <c r="D18" i="10"/>
  <c r="D17" i="10"/>
  <c r="D16" i="10"/>
  <c r="D15" i="10"/>
  <c r="B14" i="10"/>
  <c r="D14" i="10" s="1"/>
  <c r="D13" i="10"/>
  <c r="D12" i="10"/>
  <c r="D11" i="10"/>
  <c r="D10" i="10"/>
  <c r="D9" i="10"/>
  <c r="D8" i="10"/>
  <c r="D7" i="10"/>
  <c r="D6" i="10"/>
  <c r="C22" i="9"/>
  <c r="D22" i="9" s="1"/>
  <c r="B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20" i="11" l="1"/>
  <c r="B21" i="10"/>
  <c r="D21" i="10" s="1"/>
  <c r="C10" i="6"/>
  <c r="D9" i="6"/>
  <c r="C10" i="8" l="1"/>
  <c r="B10" i="8"/>
  <c r="B10" i="6" l="1"/>
  <c r="D10" i="6" l="1"/>
</calcChain>
</file>

<file path=xl/sharedStrings.xml><?xml version="1.0" encoding="utf-8"?>
<sst xmlns="http://schemas.openxmlformats.org/spreadsheetml/2006/main" count="111" uniqueCount="65">
  <si>
    <t>-</t>
  </si>
  <si>
    <t>% исполнения</t>
  </si>
  <si>
    <t>тыс.рублей</t>
  </si>
  <si>
    <t>тыс. рублей</t>
  </si>
  <si>
    <t>Плановые
назначения</t>
  </si>
  <si>
    <t>Кассовое
исполнение</t>
  </si>
  <si>
    <t>Всего</t>
  </si>
  <si>
    <t>ВСЕГО</t>
  </si>
  <si>
    <t>Приложение № 8</t>
  </si>
  <si>
    <t>Наименование показателей</t>
  </si>
  <si>
    <t>Невыясненные поступления, зачисляемые в бюджет муниципального района (ошибочно зачисленная родительная плата, арендные платежи, обеспечение контракта по итогам проведения электронного аукциона)</t>
  </si>
  <si>
    <t>Прочие неналоговые доходы (предоставление сведений из информационной системы обеспечения градостроительной деятельности , плата по договору на установку и эксплуатацию рекламной конструкции)</t>
  </si>
  <si>
    <t>_________________________</t>
  </si>
  <si>
    <t>____________________</t>
  </si>
  <si>
    <t>Наименование межбюджетных трансфертов (дотации)</t>
  </si>
  <si>
    <t>Прочие безвозмездные поступления</t>
  </si>
  <si>
    <t>___________________</t>
  </si>
  <si>
    <t xml:space="preserve">Расшифровка к годовому отчету за 2024 год о поступлении доходов по КБК 
444 1 17 00000 00 0000 180 Прочие неналоговые доходы </t>
  </si>
  <si>
    <t xml:space="preserve">Расшифровка к годовому отчету за 2024 год о поступлении доходов по КБК  
444 2 02 10000 00 0000 150  Дотации в бюджете Новосибирского района Новосибирской области </t>
  </si>
  <si>
    <t>Расшифровка к годовому отчету за 2024 год о поступлении доходов  по КБК 
 444 2 07 05000 05 0000 150   Прочие безвозмездные поступления</t>
  </si>
  <si>
    <t>Расшифровка поступлений доходов по КБК  000 2 02 30024 00 0000 150 Субвенции местным бюджетам на выполнение передаваемых полномочий за 2024 год</t>
  </si>
  <si>
    <t xml:space="preserve">Наименование межбюджетных трансфертов </t>
  </si>
  <si>
    <t>Кассовое 
исполнение</t>
  </si>
  <si>
    <t>Субвенция на реализацию основных общеобразовательных программ в муниципальных общеобразовательных организациях</t>
  </si>
  <si>
    <t>Субвенция на реализацию основных общеобразовательных программ дошкольного образования в муниципальных образовательных организациях</t>
  </si>
  <si>
    <t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</t>
  </si>
  <si>
    <t>Субвенция на образование и организацию деятельности комиссий по делам несовершеннолетних и защите их прав</t>
  </si>
  <si>
    <t xml:space="preserve"> Субвенция на осуществление отдельных государственных полномочий Новосибирской области по решению вопросов в сфере административных правонарушени</t>
  </si>
  <si>
    <t>Субвенция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</si>
  <si>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Субвенция на организацию мероприятий при осуществлении деятельности по обращению с животными без владельцев</t>
  </si>
  <si>
    <t xml:space="preserve"> Субвенция на осуществление отдельных государственных полномочий Новосибирской области по расчету и предоставлению дотаций бюджетам поселений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</si>
  <si>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области,</t>
  </si>
  <si>
    <t xml:space="preserve"> Субвенция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</si>
  <si>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Субвенция на социальную поддержку отдельных категорий детей, обучающихся в образовательных организациях,</t>
  </si>
  <si>
    <t>Осуществление отдельных государственных полномочий Новосибирской области по предоставлению единовременной денежной выплаты на обеспечение условий доступности для инвалида жилого помещения</t>
  </si>
  <si>
    <t>______________________</t>
  </si>
  <si>
    <t>Расшифровка  поступлений доходов  по КБК  000 2 02 29999 00 0000 150  Прочие субсидии в бюджете Новосибирского района Новосибирской области за 2024 год</t>
  </si>
  <si>
    <t>Наименование межбюджетных трансфертов (прочие субсидии)</t>
  </si>
  <si>
    <t>Поддержание безопасного технического состояния гидротехнических сооружений</t>
  </si>
  <si>
    <t>Осуществление полномочий по организации регулярных перевозок пассажиров и багажа по муниципальным маршрутам</t>
  </si>
  <si>
    <t>Субсидия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</t>
  </si>
  <si>
    <t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"Содействие развитию местного самоуправления" государственной программы Новосибирской области "Разв</t>
  </si>
  <si>
    <t>Организация бесперебойной работы объектов тепло-, водоснабжения и водоотведения</t>
  </si>
  <si>
    <t>Субсидия 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</t>
  </si>
  <si>
    <t>Субсидия на оснащение объектов спортивной инфраструктуры спортивно-технологическим оборудованием государственной программы Новосибирской области "Развитие физической культуры и спорта в Новосибирской области"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</si>
  <si>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</si>
  <si>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 (РАЗОВЫЕ)</t>
  </si>
  <si>
    <t>Создание новых мест в образовательных учреждениях</t>
  </si>
  <si>
    <t>Финансовое обеспечение деятельности муниципальных образований Новосибирской области по управлению дорожным хозяйством</t>
  </si>
  <si>
    <t>СУбсидии на реализацию мероприятий о организации функционирования систем жизнеебеспечения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</t>
  </si>
  <si>
    <t>Ресурсное обеспечение модернизации образования Новосибирской области</t>
  </si>
  <si>
    <t>Комплектование библиотечных фондов муниципальных общедоступных библиотек Новосибирской области</t>
  </si>
  <si>
    <t>Субсидии на реализацию мероприятий по модернизации систем, обеспечивающих пожарную безопасность и антитеррористическую защищенность, в муниципальных образовательных организациях</t>
  </si>
  <si>
    <t>Расшифровка поступлений доходов  по КБК  000 2 02 49999 00 0000 150  Прочие  межбюджетные трансферты за 2024 год</t>
  </si>
  <si>
    <t>Иные МБТ по переданным полномочиям КСП</t>
  </si>
  <si>
    <t>Ежемесячное денежное вознаграждение советникам директоров по воспитанию и взаимодействию с детскими общественными объединениями в общеобразовательных организациях и профессиональных образовательных организациях</t>
  </si>
  <si>
    <t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</t>
  </si>
  <si>
    <t>Иные межбюджетные трансферты на реализацию мероприятий по созданию системы долговременного ухода за гражданами пожилого возраста и инвалидами, за счет средств резервного фонда Правительства Российской Федерации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</si>
  <si>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</si>
  <si>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Поощрение муниципальных управленческих команд за достижение показателей деятельности органов иасполнительной власти субъектов РФ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</si>
  <si>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</si>
  <si>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</si>
  <si>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</si>
  <si>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</si>
  <si>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Ежемесячное денежное вознаграждение советникам директора по воспитанию и взаимодействию с детскими общественными объединениями в общеобразовательных организациях, профессиональных образовательных организациях, в части повышенного районного коэффициента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</si>
</sst>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dd\.mm\.yyyy"/>
    <numFmt numFmtId="165" formatCode="#,##0.00_ ;\-#,##0.00"/>
    <numFmt numFmtId="166" formatCode="0.0%"/>
    <numFmt numFmtId="167" formatCode="#,##0.0,"/>
    <numFmt numFmtId="168" formatCode="#,##0.0"/>
    <numFmt numFmtId="169" formatCode="0.0"/>
    <numFmt numFmtId="170" formatCode="_-* #,##0.0\ _₽_-;\-* #,##0.0\ _₽_-;_-* &quot;-&quot;??\ _₽_-;_-@_-"/>
    <numFmt numFmtId="171" formatCode="_-* #,##0.0\ _₽_-;\-* #,##0.0\ _₽_-;_-* &quot;-&quot;?\ _₽_-;_-@_-"/>
  </numFmts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4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9" fontId="12" fillId="0" borderId="0" applyFont="0" applyFill="0" applyBorder="0" applyAlignment="0" applyProtection="0"/>
    <xf numFmtId="0" fontId="16" fillId="0" borderId="1"/>
    <xf numFmtId="0" fontId="17" fillId="0" borderId="1"/>
    <xf numFmtId="43" fontId="12" fillId="0" borderId="0" applyFont="0" applyFill="0" applyBorder="0" applyAlignment="0" applyProtection="0"/>
  </cellStyleXfs>
  <cellXfs count="71">
    <xf numFmtId="0" fontId="0" fillId="0" borderId="0" xfId="0"/>
    <xf numFmtId="0" fontId="15" fillId="0" borderId="0" xfId="0" applyFont="1"/>
    <xf numFmtId="0" fontId="14" fillId="0" borderId="0" xfId="0" applyFont="1"/>
    <xf numFmtId="0" fontId="14" fillId="0" borderId="0" xfId="0" applyFont="1" applyAlignment="1">
      <alignment horizontal="right"/>
    </xf>
    <xf numFmtId="0" fontId="13" fillId="0" borderId="1" xfId="0" applyFont="1" applyBorder="1" applyAlignment="1">
      <alignment wrapText="1"/>
    </xf>
    <xf numFmtId="0" fontId="13" fillId="0" borderId="34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5" fillId="0" borderId="0" xfId="0" applyFont="1" applyAlignment="1">
      <alignment horizontal="right"/>
    </xf>
    <xf numFmtId="0" fontId="0" fillId="0" borderId="1" xfId="0" applyBorder="1"/>
    <xf numFmtId="168" fontId="18" fillId="0" borderId="1" xfId="0" applyNumberFormat="1" applyFont="1" applyBorder="1" applyAlignment="1"/>
    <xf numFmtId="169" fontId="18" fillId="0" borderId="1" xfId="0" applyNumberFormat="1" applyFont="1" applyBorder="1"/>
    <xf numFmtId="0" fontId="0" fillId="0" borderId="1" xfId="0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13" fillId="0" borderId="34" xfId="0" applyFont="1" applyBorder="1" applyAlignment="1">
      <alignment horizontal="center" wrapText="1"/>
    </xf>
    <xf numFmtId="0" fontId="15" fillId="0" borderId="34" xfId="0" applyFont="1" applyBorder="1" applyAlignment="1">
      <alignment horizontal="right" wrapText="1"/>
    </xf>
    <xf numFmtId="0" fontId="13" fillId="0" borderId="1" xfId="0" applyFont="1" applyBorder="1" applyAlignment="1">
      <alignment horizontal="right" wrapText="1"/>
    </xf>
    <xf numFmtId="0" fontId="19" fillId="0" borderId="1" xfId="0" applyFont="1" applyBorder="1" applyAlignment="1">
      <alignment horizontal="center" wrapText="1"/>
    </xf>
    <xf numFmtId="0" fontId="14" fillId="0" borderId="34" xfId="0" applyFont="1" applyBorder="1" applyAlignment="1">
      <alignment horizontal="center" wrapText="1"/>
    </xf>
    <xf numFmtId="4" fontId="4" fillId="0" borderId="23" xfId="47" applyNumberFormat="1" applyFont="1" applyAlignment="1" applyProtection="1">
      <alignment horizontal="center" shrinkToFit="1"/>
    </xf>
    <xf numFmtId="169" fontId="14" fillId="0" borderId="34" xfId="0" applyNumberFormat="1" applyFont="1" applyBorder="1" applyAlignment="1">
      <alignment horizontal="center"/>
    </xf>
    <xf numFmtId="0" fontId="14" fillId="0" borderId="34" xfId="0" applyFont="1" applyBorder="1"/>
    <xf numFmtId="168" fontId="13" fillId="0" borderId="34" xfId="0" applyNumberFormat="1" applyFont="1" applyBorder="1" applyAlignment="1"/>
    <xf numFmtId="169" fontId="13" fillId="0" borderId="34" xfId="0" applyNumberFormat="1" applyFont="1" applyBorder="1"/>
    <xf numFmtId="0" fontId="14" fillId="0" borderId="1" xfId="0" applyFont="1" applyBorder="1"/>
    <xf numFmtId="168" fontId="13" fillId="0" borderId="1" xfId="0" applyNumberFormat="1" applyFont="1" applyBorder="1" applyAlignment="1"/>
    <xf numFmtId="169" fontId="13" fillId="0" borderId="1" xfId="0" applyNumberFormat="1" applyFont="1" applyBorder="1"/>
    <xf numFmtId="0" fontId="19" fillId="0" borderId="3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4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3" fillId="4" borderId="0" xfId="0" applyFont="1" applyFill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22" fillId="0" borderId="34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/>
    </xf>
    <xf numFmtId="0" fontId="23" fillId="0" borderId="34" xfId="0" applyFont="1" applyBorder="1" applyAlignment="1">
      <alignment vertical="center" wrapText="1"/>
    </xf>
    <xf numFmtId="167" fontId="23" fillId="0" borderId="34" xfId="0" applyNumberFormat="1" applyFont="1" applyBorder="1" applyAlignment="1">
      <alignment vertical="center" wrapText="1"/>
    </xf>
    <xf numFmtId="166" fontId="23" fillId="0" borderId="34" xfId="130" applyNumberFormat="1" applyFont="1" applyBorder="1" applyAlignment="1">
      <alignment vertical="center" wrapText="1"/>
    </xf>
    <xf numFmtId="0" fontId="13" fillId="0" borderId="34" xfId="0" applyFont="1" applyBorder="1" applyAlignment="1">
      <alignment vertical="center" wrapText="1"/>
    </xf>
    <xf numFmtId="167" fontId="22" fillId="0" borderId="34" xfId="0" applyNumberFormat="1" applyFont="1" applyBorder="1" applyAlignment="1">
      <alignment vertical="center" wrapText="1"/>
    </xf>
    <xf numFmtId="166" fontId="24" fillId="0" borderId="34" xfId="13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167" fontId="22" fillId="0" borderId="1" xfId="0" applyNumberFormat="1" applyFont="1" applyBorder="1" applyAlignment="1">
      <alignment vertical="center" wrapText="1"/>
    </xf>
    <xf numFmtId="166" fontId="24" fillId="0" borderId="1" xfId="130" applyNumberFormat="1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/>
    </xf>
    <xf numFmtId="167" fontId="15" fillId="0" borderId="34" xfId="0" applyNumberFormat="1" applyFont="1" applyBorder="1" applyAlignment="1">
      <alignment vertical="center" wrapText="1"/>
    </xf>
    <xf numFmtId="166" fontId="15" fillId="0" borderId="34" xfId="130" applyNumberFormat="1" applyFont="1" applyBorder="1" applyAlignment="1">
      <alignment vertical="center" wrapText="1"/>
    </xf>
    <xf numFmtId="166" fontId="22" fillId="0" borderId="34" xfId="130" applyNumberFormat="1" applyFont="1" applyBorder="1" applyAlignment="1">
      <alignment vertical="center" wrapText="1"/>
    </xf>
    <xf numFmtId="166" fontId="22" fillId="0" borderId="1" xfId="130" applyNumberFormat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70" fontId="0" fillId="0" borderId="0" xfId="133" applyNumberFormat="1" applyFont="1" applyAlignment="1">
      <alignment vertical="center"/>
    </xf>
    <xf numFmtId="171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33" applyFont="1" applyAlignment="1">
      <alignment vertical="center"/>
    </xf>
    <xf numFmtId="0" fontId="20" fillId="0" borderId="34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5" fillId="4" borderId="0" xfId="0" applyFont="1" applyFill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167" fontId="21" fillId="0" borderId="34" xfId="47" applyNumberFormat="1" applyFont="1" applyBorder="1" applyAlignment="1" applyProtection="1">
      <alignment horizontal="right" vertical="center" shrinkToFit="1"/>
    </xf>
    <xf numFmtId="167" fontId="19" fillId="0" borderId="34" xfId="0" applyNumberFormat="1" applyFont="1" applyBorder="1" applyAlignment="1">
      <alignment horizontal="right" vertical="center" wrapText="1"/>
    </xf>
    <xf numFmtId="9" fontId="21" fillId="0" borderId="34" xfId="130" applyFont="1" applyBorder="1" applyAlignment="1" applyProtection="1">
      <alignment horizontal="right" vertical="center" shrinkToFit="1"/>
    </xf>
    <xf numFmtId="0" fontId="19" fillId="0" borderId="34" xfId="0" applyFont="1" applyBorder="1" applyAlignment="1">
      <alignment horizontal="left" vertical="center" wrapText="1"/>
    </xf>
    <xf numFmtId="166" fontId="19" fillId="0" borderId="34" xfId="13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 wrapText="1"/>
    </xf>
  </cellXfs>
  <cellStyles count="134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  <cellStyle name="Обычный 2" xfId="131"/>
    <cellStyle name="Обычный 3" xfId="132"/>
    <cellStyle name="Процентный" xfId="130" builtinId="5"/>
    <cellStyle name="Финансовый" xfId="133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view="pageBreakPreview" zoomScale="112" zoomScaleNormal="100" zoomScaleSheetLayoutView="112" workbookViewId="0">
      <selection activeCell="B8" sqref="B8"/>
    </sheetView>
  </sheetViews>
  <sheetFormatPr defaultRowHeight="14.4" x14ac:dyDescent="0.3"/>
  <cols>
    <col min="1" max="1" width="39.6640625" style="31" customWidth="1"/>
    <col min="2" max="2" width="19.33203125" style="31" customWidth="1"/>
    <col min="3" max="3" width="17.33203125" style="31" customWidth="1"/>
    <col min="4" max="4" width="14.5546875" style="31" customWidth="1"/>
    <col min="5" max="16384" width="8.88671875" style="31"/>
  </cols>
  <sheetData>
    <row r="1" spans="1:4" x14ac:dyDescent="0.3">
      <c r="A1" s="60"/>
      <c r="B1" s="60"/>
      <c r="C1" s="60"/>
      <c r="D1" s="61" t="s">
        <v>8</v>
      </c>
    </row>
    <row r="2" spans="1:4" x14ac:dyDescent="0.3">
      <c r="A2" s="60"/>
      <c r="B2" s="60"/>
      <c r="C2" s="60"/>
      <c r="D2" s="60"/>
    </row>
    <row r="3" spans="1:4" x14ac:dyDescent="0.3">
      <c r="A3" s="62" t="s">
        <v>17</v>
      </c>
      <c r="B3" s="62"/>
      <c r="C3" s="62"/>
      <c r="D3" s="62"/>
    </row>
    <row r="4" spans="1:4" ht="15.75" customHeight="1" x14ac:dyDescent="0.3">
      <c r="A4" s="62"/>
      <c r="B4" s="62"/>
      <c r="C4" s="62"/>
      <c r="D4" s="62"/>
    </row>
    <row r="5" spans="1:4" ht="15.6" x14ac:dyDescent="0.3">
      <c r="A5" s="47"/>
      <c r="B5" s="47"/>
      <c r="C5" s="47"/>
      <c r="D5" s="47"/>
    </row>
    <row r="6" spans="1:4" ht="15.6" x14ac:dyDescent="0.3">
      <c r="A6" s="47"/>
      <c r="B6" s="47"/>
      <c r="C6" s="47"/>
      <c r="D6" s="63" t="s">
        <v>2</v>
      </c>
    </row>
    <row r="7" spans="1:4" ht="27.6" x14ac:dyDescent="0.3">
      <c r="A7" s="27" t="s">
        <v>9</v>
      </c>
      <c r="B7" s="27" t="s">
        <v>4</v>
      </c>
      <c r="C7" s="27" t="s">
        <v>5</v>
      </c>
      <c r="D7" s="27" t="s">
        <v>1</v>
      </c>
    </row>
    <row r="8" spans="1:4" ht="92.4" customHeight="1" x14ac:dyDescent="0.3">
      <c r="A8" s="59" t="s">
        <v>10</v>
      </c>
      <c r="B8" s="64" t="s">
        <v>0</v>
      </c>
      <c r="C8" s="64">
        <v>-306837.95</v>
      </c>
      <c r="D8" s="65" t="s">
        <v>0</v>
      </c>
    </row>
    <row r="9" spans="1:4" ht="82.8" x14ac:dyDescent="0.3">
      <c r="A9" s="59" t="s">
        <v>11</v>
      </c>
      <c r="B9" s="64">
        <v>651900</v>
      </c>
      <c r="C9" s="64">
        <v>1116874.58</v>
      </c>
      <c r="D9" s="66">
        <f>C9/B9</f>
        <v>1.7132605921153552</v>
      </c>
    </row>
    <row r="10" spans="1:4" x14ac:dyDescent="0.3">
      <c r="A10" s="67" t="s">
        <v>6</v>
      </c>
      <c r="B10" s="65">
        <f>SUM(B8:B9)</f>
        <v>651900</v>
      </c>
      <c r="C10" s="65">
        <f>SUM(C8:C9)</f>
        <v>810036.63000000012</v>
      </c>
      <c r="D10" s="68">
        <f>C10/B10</f>
        <v>1.2425780487804881</v>
      </c>
    </row>
    <row r="11" spans="1:4" ht="15.6" x14ac:dyDescent="0.3">
      <c r="A11" s="69"/>
      <c r="B11" s="69"/>
      <c r="C11" s="69"/>
      <c r="D11" s="69"/>
    </row>
    <row r="12" spans="1:4" x14ac:dyDescent="0.3">
      <c r="A12" s="70" t="s">
        <v>12</v>
      </c>
      <c r="B12" s="70"/>
      <c r="C12" s="70"/>
      <c r="D12" s="70"/>
    </row>
    <row r="13" spans="1:4" x14ac:dyDescent="0.3">
      <c r="A13" s="60"/>
      <c r="B13" s="60"/>
      <c r="C13" s="60"/>
      <c r="D13" s="60"/>
    </row>
  </sheetData>
  <mergeCells count="2">
    <mergeCell ref="A12:D12"/>
    <mergeCell ref="A3:D4"/>
  </mergeCells>
  <pageMargins left="0.7" right="0.46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BreakPreview" zoomScaleNormal="91" zoomScaleSheetLayoutView="100" workbookViewId="0">
      <selection activeCell="A4" sqref="A4"/>
    </sheetView>
  </sheetViews>
  <sheetFormatPr defaultRowHeight="14.4" x14ac:dyDescent="0.3"/>
  <cols>
    <col min="1" max="1" width="39.6640625" customWidth="1"/>
    <col min="2" max="2" width="23.44140625" customWidth="1"/>
    <col min="3" max="3" width="20.5546875" customWidth="1"/>
    <col min="4" max="4" width="17.88671875" customWidth="1"/>
  </cols>
  <sheetData>
    <row r="1" spans="1:4" x14ac:dyDescent="0.3">
      <c r="A1" s="1"/>
      <c r="B1" s="1"/>
      <c r="C1" s="1"/>
      <c r="D1" s="8" t="s">
        <v>8</v>
      </c>
    </row>
    <row r="2" spans="1:4" ht="15" customHeight="1" x14ac:dyDescent="0.3">
      <c r="A2" s="28" t="s">
        <v>18</v>
      </c>
      <c r="B2" s="28"/>
      <c r="C2" s="28"/>
      <c r="D2" s="28"/>
    </row>
    <row r="3" spans="1:4" ht="27.75" customHeight="1" x14ac:dyDescent="0.3">
      <c r="A3" s="28"/>
      <c r="B3" s="28"/>
      <c r="C3" s="28"/>
      <c r="D3" s="28"/>
    </row>
    <row r="4" spans="1:4" ht="15" customHeight="1" x14ac:dyDescent="0.3">
      <c r="A4" s="17"/>
      <c r="B4" s="17"/>
      <c r="C4" s="17"/>
      <c r="D4" s="17"/>
    </row>
    <row r="5" spans="1:4" ht="15" customHeight="1" x14ac:dyDescent="0.3">
      <c r="A5" s="4"/>
      <c r="B5" s="4"/>
      <c r="C5" s="4"/>
      <c r="D5" s="16" t="s">
        <v>3</v>
      </c>
    </row>
    <row r="6" spans="1:4" ht="31.2" x14ac:dyDescent="0.3">
      <c r="A6" s="14" t="s">
        <v>14</v>
      </c>
      <c r="B6" s="14" t="s">
        <v>4</v>
      </c>
      <c r="C6" s="14" t="s">
        <v>5</v>
      </c>
      <c r="D6" s="14" t="s">
        <v>1</v>
      </c>
    </row>
    <row r="7" spans="1:4" ht="15.6" x14ac:dyDescent="0.3">
      <c r="A7" s="14" t="s">
        <v>0</v>
      </c>
      <c r="B7" s="14" t="s">
        <v>0</v>
      </c>
      <c r="C7" s="14" t="s">
        <v>0</v>
      </c>
      <c r="D7" s="15" t="s">
        <v>0</v>
      </c>
    </row>
    <row r="8" spans="1:4" ht="15.6" x14ac:dyDescent="0.3">
      <c r="A8" s="5" t="s">
        <v>7</v>
      </c>
      <c r="B8" s="5" t="s">
        <v>0</v>
      </c>
      <c r="C8" s="5" t="s">
        <v>0</v>
      </c>
      <c r="D8" s="5" t="s">
        <v>0</v>
      </c>
    </row>
    <row r="9" spans="1:4" x14ac:dyDescent="0.3">
      <c r="A9" s="9"/>
      <c r="B9" s="10"/>
      <c r="C9" s="10"/>
      <c r="D9" s="11"/>
    </row>
    <row r="10" spans="1:4" x14ac:dyDescent="0.3">
      <c r="B10" t="s">
        <v>13</v>
      </c>
    </row>
    <row r="11" spans="1:4" x14ac:dyDescent="0.3">
      <c r="A11" s="12"/>
      <c r="B11" s="13"/>
      <c r="C11" s="13"/>
    </row>
  </sheetData>
  <mergeCells count="1">
    <mergeCell ref="A2:D3"/>
  </mergeCells>
  <pageMargins left="0.7" right="0.7" top="0.75" bottom="0.75" header="0.3" footer="0.3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view="pageBreakPreview" zoomScale="80" zoomScaleNormal="100" zoomScaleSheetLayoutView="80" workbookViewId="0">
      <selection activeCell="K17" sqref="K17"/>
    </sheetView>
  </sheetViews>
  <sheetFormatPr defaultColWidth="8.88671875" defaultRowHeight="14.4" x14ac:dyDescent="0.3"/>
  <cols>
    <col min="1" max="1" width="49.109375" style="31" customWidth="1"/>
    <col min="2" max="2" width="18.109375" style="31" customWidth="1"/>
    <col min="3" max="3" width="17.44140625" style="31" customWidth="1"/>
    <col min="4" max="4" width="16.44140625" style="31" customWidth="1"/>
    <col min="5" max="16384" width="8.88671875" style="31"/>
  </cols>
  <sheetData>
    <row r="1" spans="1:4" ht="17.399999999999999" customHeight="1" x14ac:dyDescent="0.3">
      <c r="A1" s="30" t="s">
        <v>20</v>
      </c>
      <c r="B1" s="30"/>
      <c r="C1" s="30"/>
      <c r="D1" s="30"/>
    </row>
    <row r="2" spans="1:4" ht="27.6" customHeight="1" x14ac:dyDescent="0.3">
      <c r="A2" s="30"/>
      <c r="B2" s="30"/>
      <c r="C2" s="30"/>
      <c r="D2" s="30"/>
    </row>
    <row r="3" spans="1:4" ht="15.6" x14ac:dyDescent="0.3">
      <c r="A3" s="32"/>
      <c r="B3" s="32"/>
      <c r="C3" s="32"/>
      <c r="D3" s="32"/>
    </row>
    <row r="4" spans="1:4" ht="15.6" x14ac:dyDescent="0.3">
      <c r="A4" s="33"/>
      <c r="B4" s="33"/>
      <c r="C4" s="33"/>
      <c r="D4" s="34" t="s">
        <v>3</v>
      </c>
    </row>
    <row r="5" spans="1:4" ht="26.4" x14ac:dyDescent="0.3">
      <c r="A5" s="35" t="s">
        <v>21</v>
      </c>
      <c r="B5" s="35" t="s">
        <v>4</v>
      </c>
      <c r="C5" s="35" t="s">
        <v>22</v>
      </c>
      <c r="D5" s="36" t="s">
        <v>1</v>
      </c>
    </row>
    <row r="6" spans="1:4" ht="24" x14ac:dyDescent="0.3">
      <c r="A6" s="37" t="s">
        <v>23</v>
      </c>
      <c r="B6" s="38">
        <v>1647792441.99</v>
      </c>
      <c r="C6" s="38">
        <v>1647792441.99</v>
      </c>
      <c r="D6" s="39">
        <f>C6/B6</f>
        <v>1</v>
      </c>
    </row>
    <row r="7" spans="1:4" ht="36" x14ac:dyDescent="0.3">
      <c r="A7" s="37" t="s">
        <v>24</v>
      </c>
      <c r="B7" s="38">
        <v>1011128882</v>
      </c>
      <c r="C7" s="38">
        <v>1011128882</v>
      </c>
      <c r="D7" s="39">
        <f t="shared" ref="D7:D22" si="0">C7/B7</f>
        <v>1</v>
      </c>
    </row>
    <row r="8" spans="1:4" ht="36" x14ac:dyDescent="0.3">
      <c r="A8" s="37" t="s">
        <v>25</v>
      </c>
      <c r="B8" s="38">
        <v>2182000</v>
      </c>
      <c r="C8" s="38">
        <v>2182000</v>
      </c>
      <c r="D8" s="39">
        <f t="shared" si="0"/>
        <v>1</v>
      </c>
    </row>
    <row r="9" spans="1:4" ht="36" x14ac:dyDescent="0.3">
      <c r="A9" s="37" t="s">
        <v>25</v>
      </c>
      <c r="B9" s="38">
        <v>43722100</v>
      </c>
      <c r="C9" s="38">
        <v>43722100</v>
      </c>
      <c r="D9" s="39">
        <f t="shared" si="0"/>
        <v>1</v>
      </c>
    </row>
    <row r="10" spans="1:4" ht="36" x14ac:dyDescent="0.3">
      <c r="A10" s="37" t="s">
        <v>25</v>
      </c>
      <c r="B10" s="38">
        <v>51182900</v>
      </c>
      <c r="C10" s="38">
        <v>51182900</v>
      </c>
      <c r="D10" s="39">
        <f t="shared" si="0"/>
        <v>1</v>
      </c>
    </row>
    <row r="11" spans="1:4" ht="24" x14ac:dyDescent="0.3">
      <c r="A11" s="37" t="s">
        <v>26</v>
      </c>
      <c r="B11" s="38">
        <v>3232300</v>
      </c>
      <c r="C11" s="38">
        <v>3232300</v>
      </c>
      <c r="D11" s="39">
        <f t="shared" si="0"/>
        <v>1</v>
      </c>
    </row>
    <row r="12" spans="1:4" ht="36" x14ac:dyDescent="0.3">
      <c r="A12" s="37" t="s">
        <v>27</v>
      </c>
      <c r="B12" s="38">
        <v>8800</v>
      </c>
      <c r="C12" s="38">
        <v>8800</v>
      </c>
      <c r="D12" s="39">
        <f t="shared" si="0"/>
        <v>1</v>
      </c>
    </row>
    <row r="13" spans="1:4" ht="36" x14ac:dyDescent="0.3">
      <c r="A13" s="37" t="s">
        <v>28</v>
      </c>
      <c r="B13" s="38">
        <v>135092700</v>
      </c>
      <c r="C13" s="38">
        <v>135092700</v>
      </c>
      <c r="D13" s="39">
        <f t="shared" si="0"/>
        <v>1</v>
      </c>
    </row>
    <row r="14" spans="1:4" ht="36" x14ac:dyDescent="0.3">
      <c r="A14" s="37" t="s">
        <v>25</v>
      </c>
      <c r="B14" s="38">
        <v>59616700</v>
      </c>
      <c r="C14" s="38">
        <v>59616700</v>
      </c>
      <c r="D14" s="39">
        <f t="shared" si="0"/>
        <v>1</v>
      </c>
    </row>
    <row r="15" spans="1:4" ht="24" x14ac:dyDescent="0.3">
      <c r="A15" s="37" t="s">
        <v>29</v>
      </c>
      <c r="B15" s="38">
        <v>2596100</v>
      </c>
      <c r="C15" s="38">
        <v>2596100</v>
      </c>
      <c r="D15" s="39">
        <f t="shared" si="0"/>
        <v>1</v>
      </c>
    </row>
    <row r="16" spans="1:4" ht="36" x14ac:dyDescent="0.3">
      <c r="A16" s="37" t="s">
        <v>30</v>
      </c>
      <c r="B16" s="38">
        <v>220663800</v>
      </c>
      <c r="C16" s="38">
        <v>220663800</v>
      </c>
      <c r="D16" s="39">
        <f t="shared" si="0"/>
        <v>1</v>
      </c>
    </row>
    <row r="17" spans="1:4" ht="60" x14ac:dyDescent="0.3">
      <c r="A17" s="37" t="s">
        <v>31</v>
      </c>
      <c r="B17" s="38">
        <v>159000</v>
      </c>
      <c r="C17" s="38">
        <v>159000</v>
      </c>
      <c r="D17" s="39">
        <f t="shared" si="0"/>
        <v>1</v>
      </c>
    </row>
    <row r="18" spans="1:4" ht="36" x14ac:dyDescent="0.3">
      <c r="A18" s="37" t="s">
        <v>25</v>
      </c>
      <c r="B18" s="38">
        <v>15895500</v>
      </c>
      <c r="C18" s="38">
        <v>15895500</v>
      </c>
      <c r="D18" s="39">
        <f t="shared" si="0"/>
        <v>1</v>
      </c>
    </row>
    <row r="19" spans="1:4" ht="36" x14ac:dyDescent="0.3">
      <c r="A19" s="37" t="s">
        <v>32</v>
      </c>
      <c r="B19" s="38">
        <v>1015300</v>
      </c>
      <c r="C19" s="38">
        <v>1015300</v>
      </c>
      <c r="D19" s="39">
        <f t="shared" si="0"/>
        <v>1</v>
      </c>
    </row>
    <row r="20" spans="1:4" ht="24" x14ac:dyDescent="0.3">
      <c r="A20" s="37" t="s">
        <v>33</v>
      </c>
      <c r="B20" s="38">
        <v>110301500</v>
      </c>
      <c r="C20" s="38">
        <v>75400000</v>
      </c>
      <c r="D20" s="39">
        <f t="shared" si="0"/>
        <v>0.68358091231760221</v>
      </c>
    </row>
    <row r="21" spans="1:4" ht="48" x14ac:dyDescent="0.3">
      <c r="A21" s="37" t="s">
        <v>34</v>
      </c>
      <c r="B21" s="38">
        <v>500000</v>
      </c>
      <c r="C21" s="38">
        <v>500000</v>
      </c>
      <c r="D21" s="39">
        <f t="shared" si="0"/>
        <v>1</v>
      </c>
    </row>
    <row r="22" spans="1:4" ht="15.6" x14ac:dyDescent="0.3">
      <c r="A22" s="40" t="s">
        <v>6</v>
      </c>
      <c r="B22" s="41">
        <f>SUM(B6:B21)</f>
        <v>3305090023.9899998</v>
      </c>
      <c r="C22" s="41">
        <f>SUM(C6:C21)</f>
        <v>3270188523.9899998</v>
      </c>
      <c r="D22" s="42">
        <f t="shared" si="0"/>
        <v>0.98944007583858007</v>
      </c>
    </row>
    <row r="23" spans="1:4" ht="15.6" x14ac:dyDescent="0.3">
      <c r="A23" s="43"/>
      <c r="B23" s="44"/>
      <c r="C23" s="44"/>
      <c r="D23" s="45"/>
    </row>
    <row r="24" spans="1:4" ht="15.6" x14ac:dyDescent="0.3">
      <c r="A24" s="43"/>
      <c r="B24" s="44"/>
      <c r="C24" s="44"/>
      <c r="D24" s="45"/>
    </row>
    <row r="25" spans="1:4" x14ac:dyDescent="0.3">
      <c r="B25" s="31" t="s">
        <v>35</v>
      </c>
    </row>
  </sheetData>
  <mergeCells count="1">
    <mergeCell ref="A1:D2"/>
  </mergeCells>
  <printOptions horizontalCentered="1"/>
  <pageMargins left="0.62" right="0.39" top="0.74803149606299213" bottom="0.63" header="0.31496062992125984" footer="0.31496062992125984"/>
  <pageSetup paperSize="9" scale="9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view="pageBreakPreview" zoomScaleNormal="100" zoomScaleSheetLayoutView="100" workbookViewId="0">
      <selection activeCell="A14" sqref="A14"/>
    </sheetView>
  </sheetViews>
  <sheetFormatPr defaultColWidth="8.88671875" defaultRowHeight="14.4" x14ac:dyDescent="0.3"/>
  <cols>
    <col min="1" max="1" width="49.109375" style="31" customWidth="1"/>
    <col min="2" max="3" width="18.33203125" style="31" bestFit="1" customWidth="1"/>
    <col min="4" max="4" width="16" style="31" customWidth="1"/>
    <col min="5" max="16384" width="8.88671875" style="31"/>
  </cols>
  <sheetData>
    <row r="1" spans="1:4" ht="22.95" customHeight="1" x14ac:dyDescent="0.3">
      <c r="A1" s="46" t="s">
        <v>36</v>
      </c>
      <c r="B1" s="46"/>
      <c r="C1" s="46"/>
      <c r="D1" s="46"/>
    </row>
    <row r="2" spans="1:4" ht="18.600000000000001" customHeight="1" x14ac:dyDescent="0.3">
      <c r="A2" s="46"/>
      <c r="B2" s="46"/>
      <c r="C2" s="46"/>
      <c r="D2" s="46"/>
    </row>
    <row r="3" spans="1:4" ht="15.6" x14ac:dyDescent="0.3">
      <c r="A3" s="47"/>
      <c r="B3" s="47"/>
      <c r="C3" s="47"/>
      <c r="D3" s="47"/>
    </row>
    <row r="4" spans="1:4" ht="15.6" x14ac:dyDescent="0.3">
      <c r="A4" s="33"/>
      <c r="B4" s="33"/>
      <c r="C4" s="33"/>
      <c r="D4" s="34" t="s">
        <v>3</v>
      </c>
    </row>
    <row r="5" spans="1:4" ht="26.4" x14ac:dyDescent="0.3">
      <c r="A5" s="48" t="s">
        <v>37</v>
      </c>
      <c r="B5" s="48" t="s">
        <v>4</v>
      </c>
      <c r="C5" s="48" t="s">
        <v>5</v>
      </c>
      <c r="D5" s="49" t="s">
        <v>1</v>
      </c>
    </row>
    <row r="6" spans="1:4" ht="24" x14ac:dyDescent="0.3">
      <c r="A6" s="37" t="s">
        <v>38</v>
      </c>
      <c r="B6" s="50">
        <v>2508000</v>
      </c>
      <c r="C6" s="50">
        <v>1675166.47</v>
      </c>
      <c r="D6" s="51">
        <f>C6/B6</f>
        <v>0.66792921451355658</v>
      </c>
    </row>
    <row r="7" spans="1:4" ht="24" x14ac:dyDescent="0.3">
      <c r="A7" s="37" t="s">
        <v>39</v>
      </c>
      <c r="B7" s="50">
        <v>10288099</v>
      </c>
      <c r="C7" s="50">
        <v>8872846.2300000004</v>
      </c>
      <c r="D7" s="51">
        <f t="shared" ref="D7:D21" si="0">C7/B7</f>
        <v>0.86243787409121941</v>
      </c>
    </row>
    <row r="8" spans="1:4" ht="60" x14ac:dyDescent="0.3">
      <c r="A8" s="37" t="s">
        <v>40</v>
      </c>
      <c r="B8" s="50">
        <v>69200000</v>
      </c>
      <c r="C8" s="50">
        <v>17933365.489999998</v>
      </c>
      <c r="D8" s="51">
        <f t="shared" si="0"/>
        <v>0.25915268049132945</v>
      </c>
    </row>
    <row r="9" spans="1:4" ht="60" x14ac:dyDescent="0.3">
      <c r="A9" s="37" t="s">
        <v>41</v>
      </c>
      <c r="B9" s="50">
        <v>1590800</v>
      </c>
      <c r="C9" s="50">
        <v>1590800</v>
      </c>
      <c r="D9" s="51">
        <f t="shared" si="0"/>
        <v>1</v>
      </c>
    </row>
    <row r="10" spans="1:4" ht="24" x14ac:dyDescent="0.3">
      <c r="A10" s="37" t="s">
        <v>42</v>
      </c>
      <c r="B10" s="50">
        <v>45394600</v>
      </c>
      <c r="C10" s="50">
        <v>40648825.659999996</v>
      </c>
      <c r="D10" s="51">
        <f t="shared" si="0"/>
        <v>0.89545509069360663</v>
      </c>
    </row>
    <row r="11" spans="1:4" ht="60" x14ac:dyDescent="0.3">
      <c r="A11" s="37" t="s">
        <v>43</v>
      </c>
      <c r="B11" s="50">
        <v>6424100</v>
      </c>
      <c r="C11" s="50">
        <v>6102895</v>
      </c>
      <c r="D11" s="51">
        <f t="shared" si="0"/>
        <v>0.95</v>
      </c>
    </row>
    <row r="12" spans="1:4" ht="48" x14ac:dyDescent="0.3">
      <c r="A12" s="37" t="s">
        <v>44</v>
      </c>
      <c r="B12" s="50">
        <v>1500000</v>
      </c>
      <c r="C12" s="50">
        <v>1293749.9099999999</v>
      </c>
      <c r="D12" s="51">
        <f t="shared" si="0"/>
        <v>0.86249993999999996</v>
      </c>
    </row>
    <row r="13" spans="1:4" ht="48" x14ac:dyDescent="0.3">
      <c r="A13" s="37" t="s">
        <v>45</v>
      </c>
      <c r="B13" s="50">
        <v>670397384.71000004</v>
      </c>
      <c r="C13" s="50">
        <v>670397384.71000004</v>
      </c>
      <c r="D13" s="51">
        <f t="shared" si="0"/>
        <v>1</v>
      </c>
    </row>
    <row r="14" spans="1:4" ht="48" x14ac:dyDescent="0.3">
      <c r="A14" s="37" t="s">
        <v>46</v>
      </c>
      <c r="B14" s="50">
        <f>714915.29+15230236.83+185718863.17</f>
        <v>201664015.28999999</v>
      </c>
      <c r="C14" s="50">
        <v>185718863.16999999</v>
      </c>
      <c r="D14" s="51">
        <f t="shared" si="0"/>
        <v>0.9209320904521795</v>
      </c>
    </row>
    <row r="15" spans="1:4" x14ac:dyDescent="0.3">
      <c r="A15" s="37" t="s">
        <v>47</v>
      </c>
      <c r="B15" s="50">
        <v>224000000</v>
      </c>
      <c r="C15" s="50">
        <v>127750000</v>
      </c>
      <c r="D15" s="51">
        <f t="shared" si="0"/>
        <v>0.5703125</v>
      </c>
    </row>
    <row r="16" spans="1:4" ht="36" x14ac:dyDescent="0.3">
      <c r="A16" s="37" t="s">
        <v>48</v>
      </c>
      <c r="B16" s="50">
        <v>1724089</v>
      </c>
      <c r="C16" s="50">
        <v>1724089</v>
      </c>
      <c r="D16" s="51">
        <f t="shared" si="0"/>
        <v>1</v>
      </c>
    </row>
    <row r="17" spans="1:4" ht="60" x14ac:dyDescent="0.3">
      <c r="A17" s="37" t="s">
        <v>49</v>
      </c>
      <c r="B17" s="50">
        <v>331075300</v>
      </c>
      <c r="C17" s="50">
        <v>331075331.88</v>
      </c>
      <c r="D17" s="51">
        <f t="shared" si="0"/>
        <v>1.0000000962922937</v>
      </c>
    </row>
    <row r="18" spans="1:4" ht="24" x14ac:dyDescent="0.3">
      <c r="A18" s="37" t="s">
        <v>50</v>
      </c>
      <c r="B18" s="50">
        <v>14412165</v>
      </c>
      <c r="C18" s="50">
        <v>14412165</v>
      </c>
      <c r="D18" s="51">
        <f t="shared" si="0"/>
        <v>1</v>
      </c>
    </row>
    <row r="19" spans="1:4" ht="24" x14ac:dyDescent="0.3">
      <c r="A19" s="37" t="s">
        <v>51</v>
      </c>
      <c r="B19" s="50">
        <v>2093800</v>
      </c>
      <c r="C19" s="50">
        <v>2093800</v>
      </c>
      <c r="D19" s="51">
        <f t="shared" si="0"/>
        <v>1</v>
      </c>
    </row>
    <row r="20" spans="1:4" ht="36" x14ac:dyDescent="0.3">
      <c r="A20" s="37" t="s">
        <v>52</v>
      </c>
      <c r="B20" s="50">
        <v>950000</v>
      </c>
      <c r="C20" s="50">
        <v>950000</v>
      </c>
      <c r="D20" s="51">
        <f t="shared" si="0"/>
        <v>1</v>
      </c>
    </row>
    <row r="21" spans="1:4" ht="15.6" x14ac:dyDescent="0.3">
      <c r="A21" s="40" t="s">
        <v>6</v>
      </c>
      <c r="B21" s="41">
        <f>SUM(B6:B20)</f>
        <v>1583222353</v>
      </c>
      <c r="C21" s="41">
        <f>SUM(C6:C20)</f>
        <v>1412239282.52</v>
      </c>
      <c r="D21" s="52">
        <f t="shared" si="0"/>
        <v>0.89200312252033997</v>
      </c>
    </row>
    <row r="22" spans="1:4" ht="15.6" x14ac:dyDescent="0.3">
      <c r="A22" s="43"/>
      <c r="B22" s="44"/>
      <c r="C22" s="44"/>
      <c r="D22" s="53"/>
    </row>
    <row r="23" spans="1:4" ht="15.6" x14ac:dyDescent="0.3">
      <c r="A23" s="43"/>
      <c r="B23" s="44"/>
      <c r="C23" s="44"/>
      <c r="D23" s="53"/>
    </row>
    <row r="24" spans="1:4" x14ac:dyDescent="0.3">
      <c r="A24" s="54" t="s">
        <v>35</v>
      </c>
      <c r="B24" s="54"/>
      <c r="C24" s="54"/>
      <c r="D24" s="54"/>
    </row>
    <row r="26" spans="1:4" x14ac:dyDescent="0.3">
      <c r="B26" s="55"/>
      <c r="C26" s="55"/>
    </row>
    <row r="28" spans="1:4" x14ac:dyDescent="0.3">
      <c r="B28" s="56"/>
      <c r="C28" s="56"/>
    </row>
  </sheetData>
  <mergeCells count="2">
    <mergeCell ref="A1:D2"/>
    <mergeCell ref="A24:D24"/>
  </mergeCells>
  <printOptions horizontalCentered="1"/>
  <pageMargins left="0.56000000000000005" right="0.42" top="0.74803149606299213" bottom="0.74803149606299213" header="0.31496062992125984" footer="0.31496062992125984"/>
  <pageSetup paperSize="9" scale="9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view="pageBreakPreview" zoomScale="98" zoomScaleNormal="84" zoomScaleSheetLayoutView="98" workbookViewId="0">
      <selection activeCell="D20" sqref="D20"/>
    </sheetView>
  </sheetViews>
  <sheetFormatPr defaultRowHeight="14.4" x14ac:dyDescent="0.3"/>
  <cols>
    <col min="1" max="1" width="49.109375" customWidth="1"/>
    <col min="2" max="2" width="23.44140625" customWidth="1"/>
    <col min="3" max="3" width="22.88671875" customWidth="1"/>
    <col min="4" max="4" width="16.44140625" customWidth="1"/>
  </cols>
  <sheetData>
    <row r="1" spans="1:4" ht="15.6" x14ac:dyDescent="0.3">
      <c r="A1" s="2"/>
      <c r="B1" s="2"/>
      <c r="C1" s="2"/>
      <c r="D1" s="3" t="s">
        <v>8</v>
      </c>
    </row>
    <row r="2" spans="1:4" ht="15.6" x14ac:dyDescent="0.3">
      <c r="A2" s="2"/>
      <c r="B2" s="2"/>
      <c r="C2" s="2"/>
      <c r="D2" s="2"/>
    </row>
    <row r="3" spans="1:4" ht="15.6" x14ac:dyDescent="0.3">
      <c r="A3" s="2"/>
      <c r="B3" s="2"/>
      <c r="C3" s="2"/>
      <c r="D3" s="2"/>
    </row>
    <row r="4" spans="1:4" x14ac:dyDescent="0.3">
      <c r="A4" s="29" t="s">
        <v>19</v>
      </c>
      <c r="B4" s="29"/>
      <c r="C4" s="29"/>
      <c r="D4" s="29"/>
    </row>
    <row r="5" spans="1:4" x14ac:dyDescent="0.3">
      <c r="A5" s="29"/>
      <c r="B5" s="29"/>
      <c r="C5" s="29"/>
      <c r="D5" s="29"/>
    </row>
    <row r="6" spans="1:4" ht="15.6" x14ac:dyDescent="0.3">
      <c r="A6" s="7"/>
      <c r="B6" s="7"/>
      <c r="C6" s="7"/>
      <c r="D6" s="7"/>
    </row>
    <row r="7" spans="1:4" x14ac:dyDescent="0.3">
      <c r="A7" s="1"/>
      <c r="B7" s="1"/>
      <c r="C7" s="1"/>
      <c r="D7" s="8" t="s">
        <v>3</v>
      </c>
    </row>
    <row r="8" spans="1:4" ht="31.2" x14ac:dyDescent="0.3">
      <c r="A8" s="5" t="s">
        <v>15</v>
      </c>
      <c r="B8" s="5" t="s">
        <v>4</v>
      </c>
      <c r="C8" s="5" t="s">
        <v>5</v>
      </c>
      <c r="D8" s="6" t="s">
        <v>1</v>
      </c>
    </row>
    <row r="9" spans="1:4" ht="15.6" x14ac:dyDescent="0.3">
      <c r="A9" s="18" t="s">
        <v>0</v>
      </c>
      <c r="B9" s="19" t="s">
        <v>0</v>
      </c>
      <c r="C9" s="19" t="s">
        <v>0</v>
      </c>
      <c r="D9" s="20" t="s">
        <v>0</v>
      </c>
    </row>
    <row r="10" spans="1:4" ht="15.6" x14ac:dyDescent="0.3">
      <c r="A10" s="21" t="s">
        <v>7</v>
      </c>
      <c r="B10" s="22">
        <f>SUM(B9:B9)</f>
        <v>0</v>
      </c>
      <c r="C10" s="22">
        <f>SUM(C9:C9)</f>
        <v>0</v>
      </c>
      <c r="D10" s="23"/>
    </row>
    <row r="11" spans="1:4" ht="15.6" x14ac:dyDescent="0.3">
      <c r="A11" s="24"/>
      <c r="B11" s="25"/>
      <c r="C11" s="25"/>
      <c r="D11" s="26"/>
    </row>
    <row r="12" spans="1:4" ht="15.6" x14ac:dyDescent="0.3">
      <c r="A12" s="24"/>
      <c r="B12" s="25" t="s">
        <v>16</v>
      </c>
      <c r="C12" s="25"/>
      <c r="D12" s="26"/>
    </row>
    <row r="13" spans="1:4" ht="15.6" x14ac:dyDescent="0.3">
      <c r="A13" s="2"/>
      <c r="B13" s="2"/>
      <c r="C13" s="2"/>
      <c r="D13" s="2"/>
    </row>
  </sheetData>
  <mergeCells count="1">
    <mergeCell ref="A4:D5"/>
  </mergeCells>
  <pageMargins left="0.7" right="0.7" top="0.75" bottom="0.75" header="0.3" footer="0.3"/>
  <pageSetup paperSize="9" scale="7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view="pageBreakPreview" zoomScale="90" zoomScaleNormal="100" zoomScaleSheetLayoutView="90" workbookViewId="0">
      <selection sqref="A1:D2"/>
    </sheetView>
  </sheetViews>
  <sheetFormatPr defaultColWidth="8.88671875" defaultRowHeight="14.4" x14ac:dyDescent="0.3"/>
  <cols>
    <col min="1" max="1" width="56.5546875" style="31" customWidth="1"/>
    <col min="2" max="2" width="13.88671875" style="31" customWidth="1"/>
    <col min="3" max="3" width="15.6640625" style="31" bestFit="1" customWidth="1"/>
    <col min="4" max="4" width="13.44140625" style="31" customWidth="1"/>
    <col min="5" max="16384" width="8.88671875" style="31"/>
  </cols>
  <sheetData>
    <row r="1" spans="1:4" ht="20.25" customHeight="1" x14ac:dyDescent="0.3">
      <c r="A1" s="46" t="s">
        <v>53</v>
      </c>
      <c r="B1" s="46"/>
      <c r="C1" s="46"/>
      <c r="D1" s="46"/>
    </row>
    <row r="2" spans="1:4" ht="29.25" customHeight="1" x14ac:dyDescent="0.3">
      <c r="A2" s="46"/>
      <c r="B2" s="46"/>
      <c r="C2" s="46"/>
      <c r="D2" s="46"/>
    </row>
    <row r="3" spans="1:4" ht="15.6" x14ac:dyDescent="0.3">
      <c r="A3" s="47"/>
      <c r="B3" s="47"/>
      <c r="C3" s="47"/>
      <c r="D3" s="47"/>
    </row>
    <row r="4" spans="1:4" ht="15.6" x14ac:dyDescent="0.3">
      <c r="A4" s="33"/>
      <c r="B4" s="33"/>
      <c r="C4" s="33"/>
      <c r="D4" s="34" t="s">
        <v>3</v>
      </c>
    </row>
    <row r="5" spans="1:4" ht="31.2" x14ac:dyDescent="0.3">
      <c r="A5" s="5" t="s">
        <v>21</v>
      </c>
      <c r="B5" s="5" t="s">
        <v>4</v>
      </c>
      <c r="C5" s="5" t="s">
        <v>22</v>
      </c>
      <c r="D5" s="5" t="s">
        <v>1</v>
      </c>
    </row>
    <row r="6" spans="1:4" x14ac:dyDescent="0.3">
      <c r="A6" s="37" t="s">
        <v>54</v>
      </c>
      <c r="B6" s="50">
        <v>3130300</v>
      </c>
      <c r="C6" s="50">
        <v>3130300</v>
      </c>
      <c r="D6" s="51">
        <f>C6/B6</f>
        <v>1</v>
      </c>
    </row>
    <row r="7" spans="1:4" ht="48" x14ac:dyDescent="0.3">
      <c r="A7" s="37" t="s">
        <v>55</v>
      </c>
      <c r="B7" s="50">
        <v>1281168</v>
      </c>
      <c r="C7" s="50">
        <v>1020953.17</v>
      </c>
      <c r="D7" s="51">
        <f t="shared" ref="D7:D20" si="0">C7/B7</f>
        <v>0.79689249965656339</v>
      </c>
    </row>
    <row r="8" spans="1:4" ht="48" x14ac:dyDescent="0.3">
      <c r="A8" s="37" t="s">
        <v>56</v>
      </c>
      <c r="B8" s="50">
        <v>5151000.01</v>
      </c>
      <c r="C8" s="50">
        <v>5150987.93</v>
      </c>
      <c r="D8" s="51">
        <f t="shared" si="0"/>
        <v>0.99999765482431047</v>
      </c>
    </row>
    <row r="9" spans="1:4" ht="48" x14ac:dyDescent="0.3">
      <c r="A9" s="37" t="s">
        <v>57</v>
      </c>
      <c r="B9" s="50">
        <v>4975625.99</v>
      </c>
      <c r="C9" s="50">
        <v>4975625.99</v>
      </c>
      <c r="D9" s="51">
        <f t="shared" si="0"/>
        <v>1</v>
      </c>
    </row>
    <row r="10" spans="1:4" ht="48" x14ac:dyDescent="0.3">
      <c r="A10" s="37" t="s">
        <v>58</v>
      </c>
      <c r="B10" s="50">
        <v>2054198.22</v>
      </c>
      <c r="C10" s="50">
        <v>2054175.4</v>
      </c>
      <c r="D10" s="51">
        <f t="shared" si="0"/>
        <v>0.99998889104285171</v>
      </c>
    </row>
    <row r="11" spans="1:4" ht="24" x14ac:dyDescent="0.3">
      <c r="A11" s="37" t="s">
        <v>59</v>
      </c>
      <c r="B11" s="50">
        <v>800000</v>
      </c>
      <c r="C11" s="50">
        <v>800000</v>
      </c>
      <c r="D11" s="51">
        <f t="shared" si="0"/>
        <v>1</v>
      </c>
    </row>
    <row r="12" spans="1:4" ht="48" x14ac:dyDescent="0.3">
      <c r="A12" s="37" t="s">
        <v>58</v>
      </c>
      <c r="B12" s="50">
        <v>2481801.7799999998</v>
      </c>
      <c r="C12" s="50">
        <v>2481774.2000000002</v>
      </c>
      <c r="D12" s="51">
        <f t="shared" si="0"/>
        <v>0.9999888871060445</v>
      </c>
    </row>
    <row r="13" spans="1:4" ht="48" x14ac:dyDescent="0.3">
      <c r="A13" s="37" t="s">
        <v>60</v>
      </c>
      <c r="B13" s="50">
        <v>43700</v>
      </c>
      <c r="C13" s="50">
        <v>43700</v>
      </c>
      <c r="D13" s="51">
        <f t="shared" si="0"/>
        <v>1</v>
      </c>
    </row>
    <row r="14" spans="1:4" ht="48" x14ac:dyDescent="0.3">
      <c r="A14" s="37" t="s">
        <v>56</v>
      </c>
      <c r="B14" s="50">
        <v>214699.99</v>
      </c>
      <c r="C14" s="50">
        <v>214677.84</v>
      </c>
      <c r="D14" s="51">
        <f t="shared" si="0"/>
        <v>0.9998968327851343</v>
      </c>
    </row>
    <row r="15" spans="1:4" ht="48" x14ac:dyDescent="0.3">
      <c r="A15" s="37" t="s">
        <v>57</v>
      </c>
      <c r="B15" s="50">
        <v>207374.01</v>
      </c>
      <c r="C15" s="50">
        <v>207374.01</v>
      </c>
      <c r="D15" s="51">
        <f t="shared" si="0"/>
        <v>1</v>
      </c>
    </row>
    <row r="16" spans="1:4" ht="48" x14ac:dyDescent="0.3">
      <c r="A16" s="37" t="s">
        <v>61</v>
      </c>
      <c r="B16" s="50">
        <v>1633400</v>
      </c>
      <c r="C16" s="50">
        <v>994000</v>
      </c>
      <c r="D16" s="51">
        <f t="shared" si="0"/>
        <v>0.60854658993510469</v>
      </c>
    </row>
    <row r="17" spans="1:4" ht="36" x14ac:dyDescent="0.3">
      <c r="A17" s="37" t="s">
        <v>62</v>
      </c>
      <c r="B17" s="50">
        <v>29000</v>
      </c>
      <c r="C17" s="50">
        <v>28975</v>
      </c>
      <c r="D17" s="51">
        <f t="shared" si="0"/>
        <v>0.99913793103448278</v>
      </c>
    </row>
    <row r="18" spans="1:4" ht="24" x14ac:dyDescent="0.3">
      <c r="A18" s="37" t="s">
        <v>63</v>
      </c>
      <c r="B18" s="50">
        <v>686565</v>
      </c>
      <c r="C18" s="50">
        <v>686565</v>
      </c>
      <c r="D18" s="51">
        <f t="shared" si="0"/>
        <v>1</v>
      </c>
    </row>
    <row r="19" spans="1:4" ht="48" x14ac:dyDescent="0.3">
      <c r="A19" s="37" t="s">
        <v>64</v>
      </c>
      <c r="B19" s="50">
        <v>53400</v>
      </c>
      <c r="C19" s="50">
        <v>53400</v>
      </c>
      <c r="D19" s="51">
        <f t="shared" si="0"/>
        <v>1</v>
      </c>
    </row>
    <row r="20" spans="1:4" ht="15.6" x14ac:dyDescent="0.3">
      <c r="A20" s="40" t="s">
        <v>6</v>
      </c>
      <c r="B20" s="41">
        <f>SUM(B5:B19)</f>
        <v>22742233</v>
      </c>
      <c r="C20" s="41">
        <f>SUM(C6:C19)</f>
        <v>21842508.540000003</v>
      </c>
      <c r="D20" s="52">
        <f t="shared" si="0"/>
        <v>0.96043816541673821</v>
      </c>
    </row>
    <row r="21" spans="1:4" ht="15.6" x14ac:dyDescent="0.3">
      <c r="A21" s="43"/>
      <c r="B21" s="44"/>
      <c r="C21" s="44"/>
      <c r="D21" s="53"/>
    </row>
    <row r="22" spans="1:4" ht="15.6" x14ac:dyDescent="0.3">
      <c r="A22" s="43"/>
      <c r="B22" s="44"/>
      <c r="C22" s="44"/>
      <c r="D22" s="53"/>
    </row>
    <row r="23" spans="1:4" ht="15.6" x14ac:dyDescent="0.3">
      <c r="A23" s="43"/>
      <c r="B23" s="44"/>
      <c r="C23" s="44"/>
      <c r="D23" s="53"/>
    </row>
    <row r="24" spans="1:4" ht="15.6" x14ac:dyDescent="0.3">
      <c r="A24" s="43"/>
      <c r="B24" s="44"/>
      <c r="C24" s="44"/>
      <c r="D24" s="53"/>
    </row>
    <row r="25" spans="1:4" x14ac:dyDescent="0.3">
      <c r="A25" s="57" t="s">
        <v>13</v>
      </c>
      <c r="B25" s="57"/>
      <c r="C25" s="57"/>
      <c r="D25" s="57"/>
    </row>
    <row r="27" spans="1:4" x14ac:dyDescent="0.3">
      <c r="C27" s="58">
        <v>20821600</v>
      </c>
    </row>
    <row r="28" spans="1:4" x14ac:dyDescent="0.3">
      <c r="C28" s="58">
        <f>C20-C27</f>
        <v>1020908.5400000028</v>
      </c>
    </row>
  </sheetData>
  <mergeCells count="2">
    <mergeCell ref="A1:D2"/>
    <mergeCell ref="A25:D25"/>
  </mergeCells>
  <printOptions horizontalCentered="1"/>
  <pageMargins left="0.62" right="0.4" top="0.74803149606299213" bottom="0.74803149606299213" header="0.31496062992125984" footer="0.31496062992125984"/>
  <pageSetup paperSize="9"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5F1BBC-4E48-42B9-998A-2C68F15F31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Прочие неналоговые</vt:lpstr>
      <vt:lpstr>Прочие дотации</vt:lpstr>
      <vt:lpstr>Прочие субвенции</vt:lpstr>
      <vt:lpstr>Прочие субсидии</vt:lpstr>
      <vt:lpstr>Прочие БП</vt:lpstr>
      <vt:lpstr>Прочие иные МБТ</vt:lpstr>
      <vt:lpstr>'Прочие иные МБТ'!Область_печати</vt:lpstr>
      <vt:lpstr>'Прочие неналоговые'!Область_печати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Афонин Алексей Анатольевич</cp:lastModifiedBy>
  <cp:lastPrinted>2025-03-30T11:24:51Z</cp:lastPrinted>
  <dcterms:created xsi:type="dcterms:W3CDTF">2021-05-13T02:51:37Z</dcterms:created>
  <dcterms:modified xsi:type="dcterms:W3CDTF">2025-03-30T11:26:01Z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SV_0503117M_20160101_1519.xlsx</vt:lpwstr>
  </property>
  <property fmtid="{D5CDD505-2E9C-101B-9397-08002B2CF9AE}" pid="3" name="Название отчета">
    <vt:lpwstr>SV_0503117M_20160101_1519.xlsx</vt:lpwstr>
  </property>
  <property fmtid="{D5CDD505-2E9C-101B-9397-08002B2CF9AE}" pid="4" name="Версия клиента">
    <vt:lpwstr>19.2.3.32350</vt:lpwstr>
  </property>
  <property fmtid="{D5CDD505-2E9C-101B-9397-08002B2CF9AE}" pid="5" name="Версия базы">
    <vt:lpwstr>19.2.0.218629057</vt:lpwstr>
  </property>
  <property fmtid="{D5CDD505-2E9C-101B-9397-08002B2CF9AE}" pid="6" name="Тип сервера">
    <vt:lpwstr>MSSQL</vt:lpwstr>
  </property>
  <property fmtid="{D5CDD505-2E9C-101B-9397-08002B2CF9AE}" pid="7" name="Сервер">
    <vt:lpwstr>novsqlprimesvod\novsqlprimesvod</vt:lpwstr>
  </property>
  <property fmtid="{D5CDD505-2E9C-101B-9397-08002B2CF9AE}" pid="8" name="База">
    <vt:lpwstr>novsvod</vt:lpwstr>
  </property>
  <property fmtid="{D5CDD505-2E9C-101B-9397-08002B2CF9AE}" pid="9" name="Пользователь">
    <vt:lpwstr>20001020014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