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10.3.12.84\3_экономика\ИНВЕСТИЦИОННАЯ ДЕЯТЕЛЬНОСТЬ\Инвестиционный уполномоченный\2023\3 квартал\"/>
    </mc:Choice>
  </mc:AlternateContent>
  <xr:revisionPtr revIDLastSave="0" documentId="13_ncr:1_{FC51CC91-33C7-405D-95E9-3CEA03EAB2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 кв. 2023 г." sheetId="1" r:id="rId1"/>
  </sheets>
  <definedNames>
    <definedName name="_xlnm._FilterDatabase" localSheetId="0" hidden="1">'3 кв. 2023 г.'!$A$5:$L$327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1" l="1"/>
  <c r="K47" i="1"/>
  <c r="I47" i="1"/>
  <c r="I239" i="1"/>
  <c r="I242" i="1" l="1"/>
  <c r="J242" i="1"/>
  <c r="K242" i="1"/>
  <c r="M242" i="1"/>
  <c r="I159" i="1"/>
  <c r="J159" i="1"/>
  <c r="K159" i="1"/>
  <c r="M204" i="1"/>
  <c r="M159" i="1"/>
  <c r="M115" i="1"/>
  <c r="I308" i="1" l="1"/>
  <c r="I302" i="1"/>
  <c r="I277" i="1"/>
  <c r="I272" i="1"/>
  <c r="I204" i="1" l="1"/>
  <c r="I70" i="1"/>
  <c r="J79" i="1"/>
  <c r="K79" i="1"/>
  <c r="I79" i="1"/>
  <c r="I88" i="1"/>
  <c r="J115" i="1"/>
  <c r="K115" i="1"/>
  <c r="I115" i="1"/>
  <c r="I133" i="1"/>
  <c r="I243" i="1" l="1"/>
  <c r="J70" i="1"/>
  <c r="K70" i="1"/>
  <c r="J204" i="1" l="1"/>
  <c r="K204" i="1"/>
  <c r="I326" i="1" l="1"/>
  <c r="M133" i="1" l="1"/>
  <c r="J133" i="1"/>
  <c r="K133" i="1"/>
  <c r="M88" i="1"/>
  <c r="J88" i="1"/>
  <c r="K88" i="1"/>
  <c r="I311" i="1"/>
  <c r="I321" i="1"/>
  <c r="I322" i="1" l="1"/>
  <c r="K326" i="1"/>
  <c r="J326" i="1"/>
  <c r="I327" i="1" l="1"/>
  <c r="J243" i="1"/>
  <c r="J327" i="1" s="1"/>
  <c r="K243" i="1"/>
  <c r="K327" i="1" s="1"/>
</calcChain>
</file>

<file path=xl/sharedStrings.xml><?xml version="1.0" encoding="utf-8"?>
<sst xmlns="http://schemas.openxmlformats.org/spreadsheetml/2006/main" count="2087" uniqueCount="689">
  <si>
    <t>№ п/п</t>
  </si>
  <si>
    <t>Инициатор проекта</t>
  </si>
  <si>
    <t>Наименование проекта</t>
  </si>
  <si>
    <t>Сфера реализации проекта</t>
  </si>
  <si>
    <t>Период реализации проекта</t>
  </si>
  <si>
    <t>Место расположения проекта</t>
  </si>
  <si>
    <t>Стадия реализации проекта</t>
  </si>
  <si>
    <t>Объем инвестиций, тыс. рублей</t>
  </si>
  <si>
    <t>Социальная эффективность проекта (например: создание новых рабочих мест, шт.)</t>
  </si>
  <si>
    <t>планируемый на весь срок реализации проекта</t>
  </si>
  <si>
    <t>фактический</t>
  </si>
  <si>
    <t xml:space="preserve">нарастающим итогом с начала реализации проекта </t>
  </si>
  <si>
    <t>Реализуемые</t>
  </si>
  <si>
    <t xml:space="preserve">АО «Евросиб СПб-ТС» Новосибирский </t>
  </si>
  <si>
    <t>Новосибирский  терминал-развитие терминала, увеличение перерабатывающей способности до 250 тыс. TEU в год»</t>
  </si>
  <si>
    <t>Промышленное производство, Логистика</t>
  </si>
  <si>
    <t>2020-2026</t>
  </si>
  <si>
    <t>Станционный с/с, Пашинский переезд, Восточное шоссе, 2</t>
  </si>
  <si>
    <t>Реализуется</t>
  </si>
  <si>
    <t>ООО "КДВ Новосибирск"</t>
  </si>
  <si>
    <t>Строительство линии для производства пиццы</t>
  </si>
  <si>
    <t>Мочищенский с/с, п. Озерный, ул. Промышленная, д. 22</t>
  </si>
  <si>
    <t>Толмачевский с/с, с. Толмачёво, о.п.3307</t>
  </si>
  <si>
    <t>По отчету АИРа (ПЛП)
либо
Несытова Татьяна Николаевна</t>
  </si>
  <si>
    <t>ПЛП «Восточный»</t>
  </si>
  <si>
    <t>Создание и развитие промышленно-логистического парка "Восточный"</t>
  </si>
  <si>
    <t xml:space="preserve">Станционный с/с, вблизи "Пашинской" развязки федеральной автомобильной дороги (Р-255) М-53 "Северный обход города Новосибирска" </t>
  </si>
  <si>
    <t>ООО «ПепсиКо-Холдингс"</t>
  </si>
  <si>
    <t>Завод по производству соленых закусок</t>
  </si>
  <si>
    <t>2019-2024</t>
  </si>
  <si>
    <t>По отчету АИРа (ПЛП)</t>
  </si>
  <si>
    <t>ООО «Алютех-Новосибирск»</t>
  </si>
  <si>
    <t>Строительство производственно-логистического комплекса</t>
  </si>
  <si>
    <t>АО "Новосибирский КБК"</t>
  </si>
  <si>
    <t>Завод по производству бумаги</t>
  </si>
  <si>
    <t>Кубовинский с/с, п. Красный Яр, 29 к.1</t>
  </si>
  <si>
    <t>ООО «ДорХан  – Новосибирск»</t>
  </si>
  <si>
    <t>Производственные участки завода воротных систем и завода модульных конструкций</t>
  </si>
  <si>
    <t xml:space="preserve">2020-2023 </t>
  </si>
  <si>
    <t>Криводановский с/с, территория Промышленная зона</t>
  </si>
  <si>
    <t>2021-2023</t>
  </si>
  <si>
    <t>ООО "ДорХан - Новосибирск"</t>
  </si>
  <si>
    <t>Строительство завода по производству минеральной ваты</t>
  </si>
  <si>
    <t>2022-2024</t>
  </si>
  <si>
    <t>Улучшение условий труда</t>
  </si>
  <si>
    <t>Центр обработки данных</t>
  </si>
  <si>
    <t>2021-2025</t>
  </si>
  <si>
    <t>ООО «Терминал 1»</t>
  </si>
  <si>
    <t>Создание логистического комплекса</t>
  </si>
  <si>
    <t>ООО "НТТ", I этап</t>
  </si>
  <si>
    <t>ПАО "Мегафон"</t>
  </si>
  <si>
    <t>2022-2025</t>
  </si>
  <si>
    <t>ООО "СДВМ"</t>
  </si>
  <si>
    <t>Строительство общежития на территории ПЛП</t>
  </si>
  <si>
    <t>ООО "С2 ГРУПП"</t>
  </si>
  <si>
    <t>Расширение производства современных инновационных нетканных материалов с заданными функциональными характеристиками, освоение новых видов производства</t>
  </si>
  <si>
    <t>2020-2024</t>
  </si>
  <si>
    <t>Мочищенский с/с</t>
  </si>
  <si>
    <t>ООО "ПФО Западная Сибирь"</t>
  </si>
  <si>
    <t>Строительство логистического распределительного центра "Садовый", площадь 92 Га
(На территории завершено строительство логистического центра "Ситилинк")</t>
  </si>
  <si>
    <t>Станционный с/с</t>
  </si>
  <si>
    <t>https://www.kommersant.ru/doc/5469729
https://ngs.ru/text/business/2022/07/19/71497505/</t>
  </si>
  <si>
    <t>ООО ЗКПД "Арматон"</t>
  </si>
  <si>
    <t>-</t>
  </si>
  <si>
    <t>Модернизация мостовых кранов</t>
  </si>
  <si>
    <t>Монтаж генератора горячего воздуха № 2</t>
  </si>
  <si>
    <t>Монтаж системы вентиляции сварочного участка</t>
  </si>
  <si>
    <t>ООО "МАРС"</t>
  </si>
  <si>
    <t>Улучшение условий труда и безопасности при работе с замороженным сырьем путем модернизации и монтажа оборудования</t>
  </si>
  <si>
    <t>ООО "Мултон Партнерс"</t>
  </si>
  <si>
    <t>Итого реализуемые по разделу:</t>
  </si>
  <si>
    <t>ЗАО птицефабрика "Ново-Барышевская"</t>
  </si>
  <si>
    <t>Строительство цеха по производству органических удобрений</t>
  </si>
  <si>
    <t>АПК</t>
  </si>
  <si>
    <t>Барышевский с/с, с. Барышево</t>
  </si>
  <si>
    <t>Создание рабочих мест, обеспечение рынка региона удобрением</t>
  </si>
  <si>
    <t>АО «Кудряшовское»</t>
  </si>
  <si>
    <t>Реконструкция цеха по утилизации отходов</t>
  </si>
  <si>
    <t>Криводановский с/с, с. Криводановка, Промышленная, 19</t>
  </si>
  <si>
    <t>Строительство пункта по приемке, холодильной обработке и хранению мясной продукции</t>
  </si>
  <si>
    <t>Криводановский с/с (за чертой с. Криводановка)</t>
  </si>
  <si>
    <t>Реконструкция участков опороса животноводческого комплекса</t>
  </si>
  <si>
    <t>Криводановский с/с, с. Криводановка</t>
  </si>
  <si>
    <t>Строительство завода по производству комбикормов</t>
  </si>
  <si>
    <t>Строительство комплекса по проемке и сушке зерна</t>
  </si>
  <si>
    <t>Газовая котельная</t>
  </si>
  <si>
    <t>Модернизация 1-й очереди</t>
  </si>
  <si>
    <t>ГК Толмачёвское, АО «Толмачевский молочный завод»,</t>
  </si>
  <si>
    <t>Строительство молокоперерабатывающего завода АО «Толмачевский молочный завод»</t>
  </si>
  <si>
    <t>2020-2023</t>
  </si>
  <si>
    <t>Толмачевский с/с, с. Красноглинное</t>
  </si>
  <si>
    <t>Увеличение объема реализации</t>
  </si>
  <si>
    <t>ТК "Новосибирский"</t>
  </si>
  <si>
    <t>Реконструкция ТК</t>
  </si>
  <si>
    <t>Толмачевский с/с, с. Толмачево, ул. Советская, д. 140</t>
  </si>
  <si>
    <t>ИП Гласман Е.Н.</t>
  </si>
  <si>
    <t>Разведение коз и молочное производство</t>
  </si>
  <si>
    <t>Верх-Тулинский с/с</t>
  </si>
  <si>
    <t>до 10</t>
  </si>
  <si>
    <t>ООО «Сириус» Официальный дилер грузовых автомобилей марки «VOLVO»</t>
  </si>
  <si>
    <t>Создание, проектирование, строительство и эксплуатацию комплекса дорожного сервиса для большегрузных автомобилей и еврофур</t>
  </si>
  <si>
    <t>Торговля</t>
  </si>
  <si>
    <t>ООО «Автоцентр Новосибирск» (ООО «ТКВ»)</t>
  </si>
  <si>
    <t>Создание центра большегрузной техники</t>
  </si>
  <si>
    <t>ООО "Гамма Сервис"</t>
  </si>
  <si>
    <t>Строительство автомобильной газовой наполнительной компрессорной станции</t>
  </si>
  <si>
    <t>ООО «Евразия Сибирь»</t>
  </si>
  <si>
    <t>Межрегиональный агропромышленный распределительный центр (МАРЦ)</t>
  </si>
  <si>
    <t>ГК «Пригородный простор»</t>
  </si>
  <si>
    <t>Фермерский рынок «Белая База» - 2 очередь</t>
  </si>
  <si>
    <t>Толмачевский с/с</t>
  </si>
  <si>
    <t>ООО "Здоровое питание"</t>
  </si>
  <si>
    <t>Модернизация здания производства, запуск специализированных продуктов питания</t>
  </si>
  <si>
    <t>Новолуговской с/с, 
с. Новолуговое</t>
  </si>
  <si>
    <t>8-913-012-00-50
Светлана Яковлевна
Gendir@natureda.su</t>
  </si>
  <si>
    <t>ООО "Сибирь Экспоцентр"</t>
  </si>
  <si>
    <t>Строительство спортивно-развлекательного центра со стрелковым комплексом</t>
  </si>
  <si>
    <t>Криводановский с/с, 
ул. Станционная,104</t>
  </si>
  <si>
    <t>Строительство здания торгового центра с офисными помещениями</t>
  </si>
  <si>
    <t xml:space="preserve">Предоставление качественных услуг </t>
  </si>
  <si>
    <t>Администрация Новосибирского района, УКС НСО</t>
  </si>
  <si>
    <t>Образование</t>
  </si>
  <si>
    <t>отчет Минстроя</t>
  </si>
  <si>
    <t>Строительство объекта «Здание детского сада-яслей в с. Марусино Новосибирского района»</t>
  </si>
  <si>
    <t>Криводановский с/с, с. Марусино (кадастровый номер з/у: 54:19:020202:1587)</t>
  </si>
  <si>
    <t xml:space="preserve">20 дошкольных мест </t>
  </si>
  <si>
    <t>ООО "ПромГражданСтрой"</t>
  </si>
  <si>
    <t>Толмачевский с/с, с. Толмачево</t>
  </si>
  <si>
    <t>Строительство школы в п. Элитный</t>
  </si>
  <si>
    <t>Мичуринский с/с, мкр. Фламинго</t>
  </si>
  <si>
    <t>550 школьных мест</t>
  </si>
  <si>
    <t>Барышевский с/с, п. Ложок</t>
  </si>
  <si>
    <t xml:space="preserve"> ЖСК "Сигма" </t>
  </si>
  <si>
    <t>Жилые дома на 66,6 га</t>
  </si>
  <si>
    <t>2016-2025</t>
  </si>
  <si>
    <t>Барышевский с/с, п. Каинская Заимка</t>
  </si>
  <si>
    <t>ОАО "АРЖС НСО"</t>
  </si>
  <si>
    <t>Жилые дома на 68 га</t>
  </si>
  <si>
    <t>2016-2023</t>
  </si>
  <si>
    <t xml:space="preserve"> ООО "Базис- строй"</t>
  </si>
  <si>
    <t>мкр. "Радужный"</t>
  </si>
  <si>
    <t>2013-2025</t>
  </si>
  <si>
    <t xml:space="preserve">Верх-Тулинский с/с, с. Верх -Тула, микрорайон "Радужный" </t>
  </si>
  <si>
    <t xml:space="preserve"> ООО фирма "Арго" </t>
  </si>
  <si>
    <t>мкр. "Олимпийской славы" на 17 га</t>
  </si>
  <si>
    <t xml:space="preserve">Каменский с/с, с. Каменка, Строительство микрорайона "Олимпийской славы" </t>
  </si>
  <si>
    <t>ООО "Сибакадемстрой"</t>
  </si>
  <si>
    <t>Жилые дома на 58 га</t>
  </si>
  <si>
    <t>2016-2027</t>
  </si>
  <si>
    <t>р. п. Краснообск</t>
  </si>
  <si>
    <t>ООО "Дирекция заказчика"</t>
  </si>
  <si>
    <t>Малоэтажная жилая застройка</t>
  </si>
  <si>
    <t xml:space="preserve"> ООО "Новосибирский квартал" </t>
  </si>
  <si>
    <t>Квартал "Краснообский" на 17,9 га</t>
  </si>
  <si>
    <t>р.п. Краснообск</t>
  </si>
  <si>
    <t xml:space="preserve">ООО "АКД" </t>
  </si>
  <si>
    <t>Строительство микрорайона "Бавария"</t>
  </si>
  <si>
    <t>ООО "Стройинвестпроект"</t>
  </si>
  <si>
    <t>Жилые дома на 2 га</t>
  </si>
  <si>
    <t>Жилые дома на 55 га</t>
  </si>
  <si>
    <t>2017-2025</t>
  </si>
  <si>
    <t>Мичуринский с/с, п. Элитный, Березки</t>
  </si>
  <si>
    <t>ООО "Жилищная  инициатива"</t>
  </si>
  <si>
    <t>Жилые дома на 50 га</t>
  </si>
  <si>
    <t>2015-2023</t>
  </si>
  <si>
    <t>Мичуринский с/с</t>
  </si>
  <si>
    <t xml:space="preserve">ООО "Промтехцентр" </t>
  </si>
  <si>
    <t>Квартал "Элитный" на 5 га</t>
  </si>
  <si>
    <t>Мичуринский с/с, п. Элитный, жилой квартал "Элитный"</t>
  </si>
  <si>
    <t>Жилые дома на 
174,73 га</t>
  </si>
  <si>
    <t>2015-2033</t>
  </si>
  <si>
    <t>Новолуговской с/с, 
с. Новолуговое, п. Берёзки 2</t>
  </si>
  <si>
    <t xml:space="preserve">ОАО "АРЖС НСО" </t>
  </si>
  <si>
    <t>Жилые дома на 42 га</t>
  </si>
  <si>
    <t>Станционный с/с, п. Садовый</t>
  </si>
  <si>
    <t>ООО «Тихий центр»  (ЗАО "Строитель")</t>
  </si>
  <si>
    <t>Жилые дома на 23 га</t>
  </si>
  <si>
    <t>ООО «Тихий центр» (ЗАО "Строитель")</t>
  </si>
  <si>
    <t>Жилые дома на 
13,8 га</t>
  </si>
  <si>
    <t xml:space="preserve"> ООО "Уютный" </t>
  </si>
  <si>
    <t xml:space="preserve">Малоэтажное жилищное строительство 9,9 га </t>
  </si>
  <si>
    <t>Мочищенский с/с, п. Озерный, ул. Центральная Аллея 54:19:112001:9449</t>
  </si>
  <si>
    <t xml:space="preserve"> ООО "Промгражданстрой-1" </t>
  </si>
  <si>
    <t>Микрорайон "Пригородный простор 2.0"</t>
  </si>
  <si>
    <t>2018-2023</t>
  </si>
  <si>
    <t>Толмачевский с/с, с. Толмачево, микрорайон "Пригородный простор"</t>
  </si>
  <si>
    <t xml:space="preserve">ЖСК "Академический" </t>
  </si>
  <si>
    <t xml:space="preserve">Малоэтажное жилищное строительство 30,4 га </t>
  </si>
  <si>
    <t xml:space="preserve">ООО "УК Малахит" </t>
  </si>
  <si>
    <t xml:space="preserve">Малоэтажное жилищное строительство на 5,5 га </t>
  </si>
  <si>
    <t xml:space="preserve">Станционный с/с, п. Садовый, ул.Затонского, участок №106 </t>
  </si>
  <si>
    <t xml:space="preserve">ООО "Энергомонтаж" </t>
  </si>
  <si>
    <t>Жилой район “Приозерный” на 4,1 га</t>
  </si>
  <si>
    <t xml:space="preserve">Станционный с/с, Жилой район «Приозерный», квартал №1 </t>
  </si>
  <si>
    <t>ООО СЗ "Академ-развитие"</t>
  </si>
  <si>
    <t>Жилой район "Да Винчи"</t>
  </si>
  <si>
    <t>ООО СЗ "КПД-Газстрой"</t>
  </si>
  <si>
    <t>Жилой район</t>
  </si>
  <si>
    <t>ГК «Лидер Инвест Групп»</t>
  </si>
  <si>
    <t>Масштабный инвестиционный проект «Верх-Тулинский»</t>
  </si>
  <si>
    <t>2020-2030</t>
  </si>
  <si>
    <t>Верх-Тулинский с/с, с.Верх-Тула</t>
  </si>
  <si>
    <t>Министерство здравоохранения НСО</t>
  </si>
  <si>
    <t>Строительство детской туберкулезной больницы в п. Мочище</t>
  </si>
  <si>
    <t>Здравоохранение</t>
  </si>
  <si>
    <t>Предоставление качественных услуг</t>
  </si>
  <si>
    <t>Строительство врачебной амбулатории в с. Верх-Тула</t>
  </si>
  <si>
    <t>Строительство врачебной амбулатории мощностью 150 п/см (ГБУЗ НСО "ГКБ № 2")</t>
  </si>
  <si>
    <t>2022-2023</t>
  </si>
  <si>
    <t>Каменский с/с, с. Каменка</t>
  </si>
  <si>
    <t>Строительство врачебной амбулатории мощностью 50 п/см (ГБУЗ НСО "НКЦРБ")</t>
  </si>
  <si>
    <t>Верх-Тулинский с/с, 
п. Тулинский</t>
  </si>
  <si>
    <t>Строительство врачебной амбулатории мощностью 150 п/см (ГБУЗ НСО "НКРБ № 1")</t>
  </si>
  <si>
    <t>Строительство поликлинического отделения (ГБУЗ НСО "ГКБ № 2") 100 п/см в микрор."Олимпийская слава"</t>
  </si>
  <si>
    <t>Строительство поликлиники мощностью 300 п/см (ГБУЗ НСО "НКЦРБ")</t>
  </si>
  <si>
    <t>Министерство здравоохранения Новосибирской области</t>
  </si>
  <si>
    <t>Врачебная амбулатория мощностью 50 п/см в п. Ложок</t>
  </si>
  <si>
    <t>Врачебная амбулатория мощностью 100 п/см в д.п. Кудряшовский</t>
  </si>
  <si>
    <t>Кудряшовский с/с, 
д.п. Кудряшовский</t>
  </si>
  <si>
    <t>Врачебная амбулатория мощностью 100 п/смп. Мичуринский</t>
  </si>
  <si>
    <t>Мичуринский с/с, 
п. Мичуринский</t>
  </si>
  <si>
    <t>Врачебная амбулатория мощностью 100 п/см в ст. Мочище</t>
  </si>
  <si>
    <t>Станционный с/с, 
ст. Мочище</t>
  </si>
  <si>
    <t>Поликлиника смешанного типа с детским отделением  мощностью 750 п/см</t>
  </si>
  <si>
    <t>ФАП в с. Быково</t>
  </si>
  <si>
    <t>Березовский с/с, с. Быково</t>
  </si>
  <si>
    <t>ФАП в п. Советский</t>
  </si>
  <si>
    <t>Каменский с/с, п. Советский</t>
  </si>
  <si>
    <t>Социальная сфера (физкультура и спорт)</t>
  </si>
  <si>
    <t>Дополнительные возможности для занятия спортом</t>
  </si>
  <si>
    <t>Администрация Новосибирского района, МКУ "УК ЕЗ ЖКХС"</t>
  </si>
  <si>
    <t>Разработка ПСД на строительство объекта капитального строительства "Плавательный бассейн в с. Новолуговое"</t>
  </si>
  <si>
    <t>Администрация Новосибирского района</t>
  </si>
  <si>
    <t>Ярковский с/с, с. Ярково</t>
  </si>
  <si>
    <t>Морской с/с, с. Ленинское</t>
  </si>
  <si>
    <t>Администрация Верх-Тулинского сельсовета</t>
  </si>
  <si>
    <t>Администрация Криводановского сельсовета</t>
  </si>
  <si>
    <t>Администрация Кудряшовского сельсовета</t>
  </si>
  <si>
    <t>Строительство спортивного центра</t>
  </si>
  <si>
    <t>Строительство триатлонного парка</t>
  </si>
  <si>
    <t>Культура</t>
  </si>
  <si>
    <t>Предоставление качественных услуг в сфере культуры</t>
  </si>
  <si>
    <t>Криводановский с/с, 
с. Криводановка</t>
  </si>
  <si>
    <t>Администрация Боровского сельсовета</t>
  </si>
  <si>
    <t>Администрация Кубовинского сельсовета</t>
  </si>
  <si>
    <t xml:space="preserve">Администрация Верх-Тулинского сельсовета </t>
  </si>
  <si>
    <t>Администрация Новолуговского сельсовета</t>
  </si>
  <si>
    <t>Новосибирский район Новосибирской области</t>
  </si>
  <si>
    <t>Администрация Морского сельсовета</t>
  </si>
  <si>
    <t>Предоставление качественных услуг в сфере ЖКХ</t>
  </si>
  <si>
    <t>Администрация Станционного сельсовета</t>
  </si>
  <si>
    <t>Верх-Тулинский с/с, с. Верх-Тула</t>
  </si>
  <si>
    <t>Администрация Новосибирского района (МКУ «УК ЕЗ ЖКХС)</t>
  </si>
  <si>
    <t>Масштабный инвестиционный проект «Верх-Тулинский» (строительство коммунальной инфраструктуры)</t>
  </si>
  <si>
    <t>мун.программа</t>
  </si>
  <si>
    <t>Кубовинский с/с, п. Сосновка</t>
  </si>
  <si>
    <t>Раздольненский с/с, с. Гусиный Брод</t>
  </si>
  <si>
    <t>Догазификация населенных пунктов Новосибирского района</t>
  </si>
  <si>
    <t>2021-2024</t>
  </si>
  <si>
    <t>Итого реализуемые:</t>
  </si>
  <si>
    <t>Планируемые к реализации</t>
  </si>
  <si>
    <t>Проектные работы</t>
  </si>
  <si>
    <t>ООО "Альфа-Финанс"</t>
  </si>
  <si>
    <t>Строительство и эксплуатация Центра обработки данных "Сибирь"</t>
  </si>
  <si>
    <t>н/д</t>
  </si>
  <si>
    <t>Бушманова Наталья Владимировна</t>
  </si>
  <si>
    <t>Строительство трикотажной фабрики</t>
  </si>
  <si>
    <t>ООО "Бренд менеджмент групп"</t>
  </si>
  <si>
    <t>Производство спирта</t>
  </si>
  <si>
    <t>Новолуговской с/с</t>
  </si>
  <si>
    <t>ООО УК "А класс капитал"</t>
  </si>
  <si>
    <t>Строительство индустриального парка "PNK Парк Пашино"</t>
  </si>
  <si>
    <t xml:space="preserve">Устройство гидроизоляции кровли основного корпуса </t>
  </si>
  <si>
    <t>Восстановление кровли основного корпуса</t>
  </si>
  <si>
    <t>Расширение склада инертных материалов</t>
  </si>
  <si>
    <t>Восстановление системы производственно-противопожарного водоснабжения</t>
  </si>
  <si>
    <t>Модернизация и замена устаревшего оборудования</t>
  </si>
  <si>
    <t>Улучшение условий труда на рабочем месте</t>
  </si>
  <si>
    <t>Улучшение снабжения фабрики подготовленной водой</t>
  </si>
  <si>
    <t>Замена дозирующего оборудования на участке упаковки</t>
  </si>
  <si>
    <t>Итого планируемые по разделу:</t>
  </si>
  <si>
    <t>АО «Толмачёвские продукты»</t>
  </si>
  <si>
    <t>Строительство объектов глубокой переработки (продукции растениеводства, мяса, производство кондитерских изделий и полуфабрикатов)</t>
  </si>
  <si>
    <t>Толмачёвский с/с, с.Красноглинное</t>
  </si>
  <si>
    <t>ООО Агрофирма «Семена Приобья»</t>
  </si>
  <si>
    <t>Строительство селекционно-семеноводческого центра по производству семян трав, мощностью 500 тонн</t>
  </si>
  <si>
    <t>Толмачёвский с/с, д. Алексеевка</t>
  </si>
  <si>
    <t>Модернизация сетей водоснабжения</t>
  </si>
  <si>
    <t>Криводановский  с/с, с.Марусино</t>
  </si>
  <si>
    <t>Предпроектные работы</t>
  </si>
  <si>
    <t>Пристройка к основному зданию школы МБОУ «Красноглинная школа № 7»</t>
  </si>
  <si>
    <t>Толмачевский с/с, 
с. Красноглинное</t>
  </si>
  <si>
    <t>Увеличение мощности здания школы на 100 мест</t>
  </si>
  <si>
    <t>Строительство объекта «Здание детского сада-яслей в с. Красноглинное Новосибирского района</t>
  </si>
  <si>
    <t>Строительство детского сада на 120 дошкольных мест</t>
  </si>
  <si>
    <t>Школьный комплекс (д/с на 280 мест средняя школа 600 мест) п.Восход строительство</t>
  </si>
  <si>
    <t>Каменский с/с, п.Восход</t>
  </si>
  <si>
    <r>
      <t>Строительство комплекса школы на 600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школьных мест, детского сада на 280 мест</t>
    </r>
  </si>
  <si>
    <t>Строительство нового корпуса школы на 320 мест</t>
  </si>
  <si>
    <t>Криводановский с/с,
с. Криводановка</t>
  </si>
  <si>
    <t>Строительство пристройки к основному зданию школы</t>
  </si>
  <si>
    <t>Раздольненский с/с,
с. Раздольное</t>
  </si>
  <si>
    <t>Увеличение мощности здания школы на 250 мест</t>
  </si>
  <si>
    <t>Пристройка к основному зданию школы</t>
  </si>
  <si>
    <t>Плотниковский с/с, с.Плотниково</t>
  </si>
  <si>
    <t>Увеличение мощности здания школы на 80 мест</t>
  </si>
  <si>
    <t>Кудряшовский с/с, 
д.п.Кудряшовский</t>
  </si>
  <si>
    <t>Ярковский с/с, 
с. Ярково</t>
  </si>
  <si>
    <t>Увеличение мощности здания школы на 200 мест</t>
  </si>
  <si>
    <t>Пристройка к основному зданию школы п.Садовый</t>
  </si>
  <si>
    <t>Станционный с/с, 
п. Садовый</t>
  </si>
  <si>
    <t>Увеличение мощности здания школы на 520 мест</t>
  </si>
  <si>
    <t>Капитальный ремонт структурного подразделения СОШ № 121</t>
  </si>
  <si>
    <t>Березовский с/с, 
п. Железнодорожный</t>
  </si>
  <si>
    <t>Повышение комфортности образовательного процесса в сфере образования</t>
  </si>
  <si>
    <t>Капитальный ремонт МКОУ «Гусинобродская ООШ № 18»</t>
  </si>
  <si>
    <t>Раздольненский с/с, 
с.Гусиный Брод</t>
  </si>
  <si>
    <r>
      <t>Предоставление качественных услуг в сфере образования.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</si>
  <si>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Строительство школы на 250 мест п. Приобский</t>
  </si>
  <si>
    <t xml:space="preserve">Образование
</t>
  </si>
  <si>
    <t>Кудряшовский с/с, п.Приобский</t>
  </si>
  <si>
    <t xml:space="preserve">250 новых школьных мест. </t>
  </si>
  <si>
    <t xml:space="preserve">Реконструкция МБОУ Боровская СОШ № 84 </t>
  </si>
  <si>
    <t>Боровской с/с, с.Боровое</t>
  </si>
  <si>
    <t>Предоставление качественных услуг в сфере образования</t>
  </si>
  <si>
    <t>Реконструкция школы</t>
  </si>
  <si>
    <t>Ярковский с/с, с.Новошилово</t>
  </si>
  <si>
    <t>Увеличение мощности здания школы на 220 мест</t>
  </si>
  <si>
    <t>Реконструкция здания школы МКОУ ООШ № 161</t>
  </si>
  <si>
    <t>Барышевский с/с, ст.Издревая</t>
  </si>
  <si>
    <t>Увеличение мощности здания школы на 270 мест</t>
  </si>
  <si>
    <t>Пристройка к основному зданию МКОУ Мочищенская СОШ № 45</t>
  </si>
  <si>
    <t>Мочищенский с/с, д.п.Мочище</t>
  </si>
  <si>
    <t>Увеличение мощности здания школы на 320 мест</t>
  </si>
  <si>
    <t>Пристройка к основному зданию МКОУ Березовская СОШ № 12</t>
  </si>
  <si>
    <t>Березовский с/с, п.Березовка</t>
  </si>
  <si>
    <t xml:space="preserve">Пристройка к основному зданию школы МКОУ Алексеевская № 4 </t>
  </si>
  <si>
    <t>Толмачевский с/с, с.Алексеевка</t>
  </si>
  <si>
    <t>Строительство школы на 88 мест</t>
  </si>
  <si>
    <t>Пристройка к основному зданию школы МКОУ Мичуринская СОШ № 123,</t>
  </si>
  <si>
    <t>Мичуринский с/с, п.Мичуринский, ул.Снежная, 4а</t>
  </si>
  <si>
    <t>Капитальный ремонт зданий МКОУ – ООШ № 39</t>
  </si>
  <si>
    <t>Плотниковский с/с, с. Жеребцово</t>
  </si>
  <si>
    <t>Строительство школы на 550 мест</t>
  </si>
  <si>
    <t>Плотниковский с/с, с. Жеребцово, мкр. Фламинго</t>
  </si>
  <si>
    <t>Станционный с/с, с.Мочище</t>
  </si>
  <si>
    <t>Новолуговской с/с, с. Новолуговое</t>
  </si>
  <si>
    <t>Строительство школы на 1100 мест</t>
  </si>
  <si>
    <t>Реконструкция школы № 11</t>
  </si>
  <si>
    <t>Ярковский с/с, с. Шилово</t>
  </si>
  <si>
    <t>Реконструкция детского сада "Солнышко"</t>
  </si>
  <si>
    <t>Барышевский с/с, п. Двуречье</t>
  </si>
  <si>
    <t>Предоставление качественных услуг.</t>
  </si>
  <si>
    <t>Мочищенский с/с, п. Озерный</t>
  </si>
  <si>
    <t>Строительство ДК с. Ярково</t>
  </si>
  <si>
    <t>2023-2025</t>
  </si>
  <si>
    <t>Криводановский с/с, 
с. Марусино</t>
  </si>
  <si>
    <t>Администрация Кудряшовского сельсовета Новосибирского района</t>
  </si>
  <si>
    <t>Администрация Новосибирского района Новосибирской области</t>
  </si>
  <si>
    <t>Итого планируемые:</t>
  </si>
  <si>
    <t>Проекты государственно-частного (муниципального-частного) партнерства</t>
  </si>
  <si>
    <t>Администрация Верх-Тулинского сельсовета, ООО "Техногаз-Сервис"</t>
  </si>
  <si>
    <t xml:space="preserve">Концессионное соглашение на объект теплоснабжения (угольная котельная) </t>
  </si>
  <si>
    <t>Верх-Тулинский с/с, 
п. Красный Восток</t>
  </si>
  <si>
    <t>Администрация Новосибирского района, ООО "Техногаз-Сервис"</t>
  </si>
  <si>
    <t>Концессионное соглашение в отношении объекта теплоснабжения (газовая котельная)</t>
  </si>
  <si>
    <t>2021-2036</t>
  </si>
  <si>
    <t xml:space="preserve">Толмачевский с/с, с. Толмачево, ул. Советская </t>
  </si>
  <si>
    <t>Модернизация в рамках заключенного соглашения предусмотрена до 31.12.2031 г.</t>
  </si>
  <si>
    <t>наша</t>
  </si>
  <si>
    <t>Итого проекты ГЧП (МЧП) по разделу:</t>
  </si>
  <si>
    <t>ВСЕГО:</t>
  </si>
  <si>
    <t>Мичуринский с/с, проезд Автомобилистов, 8</t>
  </si>
  <si>
    <t>Кристина Пальчикова
+79264004475
kristina.palchikova@cchellenic.com</t>
  </si>
  <si>
    <t xml:space="preserve">Кичайкина Наталья
Финансовый директор 
тел.: +7 (383) 233-22-11
моб.: +7 (913) 484-87-97
e-mail: n.kichaikina@c2group.ru
www.c2group.ru
</t>
  </si>
  <si>
    <t>2023-2024</t>
  </si>
  <si>
    <t>Врачебная амбулатория мощностью 50 п/см в п. Садовый</t>
  </si>
  <si>
    <t>Толмачевский с/с, п. Новоозерный</t>
  </si>
  <si>
    <t>Здание ФАП</t>
  </si>
  <si>
    <t>Здание ФАП в п. Новоозерный</t>
  </si>
  <si>
    <t>Здание ФАП в п. Гусиный Брод</t>
  </si>
  <si>
    <t>Здание ФАП в п. Озерный</t>
  </si>
  <si>
    <t>Здание ФАП в п. Двуречье</t>
  </si>
  <si>
    <t>Березовский с/с, п. Малиновка</t>
  </si>
  <si>
    <t>ГКУ НСО УКС</t>
  </si>
  <si>
    <t>Строительство здания пожарного депо</t>
  </si>
  <si>
    <t>Общественные услуги</t>
  </si>
  <si>
    <t xml:space="preserve">Oleg Andriyanov
+73832119015|
+79153502020
oleg.andriyanov@effem.com
</t>
  </si>
  <si>
    <t>Установка промышленных роботов на паучный завод и сухую упаковку</t>
  </si>
  <si>
    <t>Увеличение производительности завода по производству влажных кормов</t>
  </si>
  <si>
    <t>Подготовка</t>
  </si>
  <si>
    <t>ООО "Лукоморье"</t>
  </si>
  <si>
    <t>Увеличение объема реализации, создание новых рабочих мест</t>
  </si>
  <si>
    <t>ООО "Вайлдбериз"</t>
  </si>
  <si>
    <t>Строительство складского распределительного комплекса</t>
  </si>
  <si>
    <t>Приостановлено</t>
  </si>
  <si>
    <t>Экопромышленный (индустриальный) парк</t>
  </si>
  <si>
    <t>Работа по ЗУ</t>
  </si>
  <si>
    <t>Строительство овощехранилища</t>
  </si>
  <si>
    <t>Администрация Толмачевского сельсовета</t>
  </si>
  <si>
    <t>Министерство физической культуры  спорта НСО</t>
  </si>
  <si>
    <t>Создание "умной" спортивной площадки (плоскостное спортивное сооружение)</t>
  </si>
  <si>
    <t>Мальцева Лариса Валентиновна 
р.т. 362-0-888
м.т. +79134838629
sibexpocentre@mail.ru</t>
  </si>
  <si>
    <t>АО "Кудряшовское"</t>
  </si>
  <si>
    <t>Строительство транспортно-логистического центра "Сибирский"</t>
  </si>
  <si>
    <t>ООО ДОЛ "Синяя птица"</t>
  </si>
  <si>
    <t>Строительство круглогодичного детского лагеря</t>
  </si>
  <si>
    <t>Социальная сфера</t>
  </si>
  <si>
    <t>Поиск инвестиционной площадки</t>
  </si>
  <si>
    <t>Предоставление качественных услуг в социальной сфере</t>
  </si>
  <si>
    <t>гос.программа</t>
  </si>
  <si>
    <t>Жилищное 
строительство, жилье</t>
  </si>
  <si>
    <t>Обеспечение устойчивого сокращения непригодного для проживания жилищного фонда</t>
  </si>
  <si>
    <t>Общественные услуги (ЖКХ, дорожная инфраструктура)</t>
  </si>
  <si>
    <t>Барышевский с/с</t>
  </si>
  <si>
    <t>бюджет:</t>
  </si>
  <si>
    <t>Белоусова Анастасия Олеговна
8-903-930-57-01
a3315882@yandex.ru
за 3 кв не предост.</t>
  </si>
  <si>
    <t>Мочищенский с/с, п. Мочище</t>
  </si>
  <si>
    <t>https://www.nso.ru/news/46564</t>
  </si>
  <si>
    <t>По отчету АИРа (ПЛП)
https://www.kommersant.ru/doc/5558435</t>
  </si>
  <si>
    <t>2023-2031</t>
  </si>
  <si>
    <t>ООО "Экологический цифровой оператор" 
(ППК "РЭО")</t>
  </si>
  <si>
    <t>(на стадии завершения строительства)</t>
  </si>
  <si>
    <t>2022-2027</t>
  </si>
  <si>
    <t>Строительство школы в с. Толмачево</t>
  </si>
  <si>
    <t>Строительство школы в с. Марусино</t>
  </si>
  <si>
    <t>отсутствие финансирования</t>
  </si>
  <si>
    <t>Монтаж нового шинопровода для питания адресного бетонораздатчика линии Нордимпианти</t>
  </si>
  <si>
    <t>Проблемы с закупкой оборудования в странах Западной Европы (Германия, Австрия, Италия), отсутствие финансирование</t>
  </si>
  <si>
    <t>Бортоснастка</t>
  </si>
  <si>
    <t>Модернизация линии Нордимпианти</t>
  </si>
  <si>
    <t>АО "ДКС"</t>
  </si>
  <si>
    <t>Создание участка гранулированного цеха № 3</t>
  </si>
  <si>
    <t>Увеличение мощностей участка гофрированных труб</t>
  </si>
  <si>
    <t>изменение сроков поставки оборудования</t>
  </si>
  <si>
    <t>Барышевский с/с, 
Каменский с/с</t>
  </si>
  <si>
    <t>Газоснабжение жилых домов в с. Толмачево</t>
  </si>
  <si>
    <t>Реконструкция водопроводных сетей в с. Толмачево</t>
  </si>
  <si>
    <t>Газоснабжение жилых домов в п. Красномайский</t>
  </si>
  <si>
    <t>Толмачевский с/с, п. Красномайский</t>
  </si>
  <si>
    <t>Криводановский с/с, с. Марусино</t>
  </si>
  <si>
    <t>Централизованная система водоснабжения в с. Верх-Тула</t>
  </si>
  <si>
    <t>Строительство, реконструкция и капитальный ремонт систем водоснабжения и водоотведения населенных пунктов</t>
  </si>
  <si>
    <t xml:space="preserve">Боровской с/с, п. Прогресс </t>
  </si>
  <si>
    <t>Водопровод в микрорайоне Мирный</t>
  </si>
  <si>
    <t>Централизованная система водоотведения</t>
  </si>
  <si>
    <t>Администрация р.п. Краснообска</t>
  </si>
  <si>
    <t>Формирование комфортной городской среды</t>
  </si>
  <si>
    <t>Строительство участкового пункта полиции</t>
  </si>
  <si>
    <t>Толмачевский с/с, с.Красноглинное</t>
  </si>
  <si>
    <t>2019-2023</t>
  </si>
  <si>
    <t>Модернизация и замена устаревшего оборудования на сухом заводе</t>
  </si>
  <si>
    <t>Модернизация и замена устаревшего оборудования на паучном заводе</t>
  </si>
  <si>
    <t>Модернизация и замена устаревшего оборудования инженерных систем завода</t>
  </si>
  <si>
    <t>Улучшение условий труда на рабочем месте - установка роботов на паучный завод</t>
  </si>
  <si>
    <t>Модернизация системы водоснабжения фабрики</t>
  </si>
  <si>
    <t>Модернизация технологического процесса - станция дозации палатанта</t>
  </si>
  <si>
    <t>2024-2026</t>
  </si>
  <si>
    <t>Улучшение условий и безопасности труда на рабочем месте</t>
  </si>
  <si>
    <t>Реконструкция МКУ "Ленинский Дом культуры" с. Ленинское</t>
  </si>
  <si>
    <t xml:space="preserve">Капитальный ремонт фойе 2-го этажа и вентиляционной системы; ремонт коридоров ДК </t>
  </si>
  <si>
    <t>Ремонт бокового крыльца с заменой входной группы ДК с. Криводановка</t>
  </si>
  <si>
    <t>Ремонт крыльца ДК им. Егорова</t>
  </si>
  <si>
    <t>Боровской с/с, с. Боровое</t>
  </si>
  <si>
    <t>Приобретение светового и звукового оборудования, одежды сцены для ДК им. Егорова</t>
  </si>
  <si>
    <t>Разработка ПСД и получение положительного заключения экспертизы на капитальный ремонт ДК с. Береговое</t>
  </si>
  <si>
    <t>Реализован</t>
  </si>
  <si>
    <t>Капитальный ремонт ДК в д. Издревая</t>
  </si>
  <si>
    <t>Новолуговской с/с, д. Издревая</t>
  </si>
  <si>
    <t>Ремонт фасада здания МКУК "МЭЦ", с. Верх-Тула</t>
  </si>
  <si>
    <t>Капитальный ремонт ДК "Восход" п. Сосновка</t>
  </si>
  <si>
    <t>Кубовинский с/с, с. Сосновка</t>
  </si>
  <si>
    <t>Разработка ПСД на строительство дворца культуры</t>
  </si>
  <si>
    <t>Разработка ПСД на капитальный ремонт крыши и фасада здания МБУДО ДШИ с. Верх-Тула</t>
  </si>
  <si>
    <t>Ремонт по замене полового покрытия в помещениях МБУДО ДШИ в с. Верх-Тула</t>
  </si>
  <si>
    <t>Администрация Мичуринского сельсовета</t>
  </si>
  <si>
    <t>Реконструкция ДК п. Элитный (1 этап)</t>
  </si>
  <si>
    <t>Мичуринский с/с, п. Элитный</t>
  </si>
  <si>
    <t>Капитальный ремонт здания по адресу: с. Раздольное, ул. Ленина, 2/2</t>
  </si>
  <si>
    <t>Разработка ПСД на строительство ДК в с. Толмачево</t>
  </si>
  <si>
    <t xml:space="preserve">Завершение ремонта входной группы для лиц с ОВЗ МБУДО ДХШ </t>
  </si>
  <si>
    <t>Разработка ПСД на капитальный ремонт крыши и чердачных перекрытий здания ДШИ с получением положительного решения гос.экспертизы</t>
  </si>
  <si>
    <t xml:space="preserve">Проведение гос.экспертизы проектной документации на капитальный ремонт здания ДШИ </t>
  </si>
  <si>
    <t>Раздольненский с/с, 
с. Раздольное</t>
  </si>
  <si>
    <t>Верх-Тулинский с/с, 
с. Верх-Тула</t>
  </si>
  <si>
    <t>Оказание услуг по осуществлению функций строительного контроля по капитальному ремонту здания ДШИ</t>
  </si>
  <si>
    <t>Оказание услуг по осуществлению авторского надзора по капитальному ремонту ДШИ</t>
  </si>
  <si>
    <t>Строительный контроль: "Реконструкция дома культуры на 200 посадочных мест в с. Ленинское"</t>
  </si>
  <si>
    <t>Авторский контроль: "Реконструкция дома культуры на 200 посадочных мест в с. Ленинское"</t>
  </si>
  <si>
    <t xml:space="preserve">Выполнение работ по усилению конструкций ДК на  200 посадочных мест в с. Ленинское </t>
  </si>
  <si>
    <t xml:space="preserve">Выполнение работ по обследованию и разработке технических решений на устройство опорных подушек балок, реконструкция ДК на 200 посадочных мест в с. Ленинское </t>
  </si>
  <si>
    <t xml:space="preserve">Выполнение работ по устройству отмостки, пожарных лестниц, внутренней лестницы, пандусов ДК на 200 посадочных мест в с. Ленинское </t>
  </si>
  <si>
    <t>Приобретение сценических костюмов для хорового коллектива</t>
  </si>
  <si>
    <t>Кудряшовский с/с, д.п. Кудряшовский</t>
  </si>
  <si>
    <t xml:space="preserve">Приобретение музыкальных инструментов для МБУДО ДШИ </t>
  </si>
  <si>
    <t>Приобретение и монтаж кресел и оборудования для зрительного зала ДК</t>
  </si>
  <si>
    <t>Корректировка ПСД "Реконструкция ДК Ленинское, раздел Система электроснабжения"</t>
  </si>
  <si>
    <t>Разработка технических решений на устройство сценического оборудования "Реконструкци ДК Ленинское"</t>
  </si>
  <si>
    <t>Министерство культуры НСО</t>
  </si>
  <si>
    <t>Обеспечение развития и укрепления материально-технической базы ДК</t>
  </si>
  <si>
    <t>Новолуговской сельсовет, 
д. Издревая</t>
  </si>
  <si>
    <t>Комплектование книжных фондов библиотек муниципальных образований</t>
  </si>
  <si>
    <t>Укрепление и развитие материально-технической базы муниципальных учреждений</t>
  </si>
  <si>
    <t xml:space="preserve">Комплектование книжных фондов муниципальных общедоступных библиотек </t>
  </si>
  <si>
    <t>Государственная поддержка лучших сельских учреждений культуры в рамках реализации национального проекта "Культура"</t>
  </si>
  <si>
    <t>Обустройство и восстановление воинских захоронений на территории Новосибирской области</t>
  </si>
  <si>
    <t xml:space="preserve">ООО "ДАР" </t>
  </si>
  <si>
    <t>Увеличение жилого фонда</t>
  </si>
  <si>
    <t>За 1 кв.м. - 44 105 руб.
1 кв. - 16 172,9 кв.м.</t>
  </si>
  <si>
    <t>За 1 кв.м. - 58 700 руб.
1 кв. - 15 736,6 кв.м.</t>
  </si>
  <si>
    <t>За 1 кв.м. - 58 700 руб.
1 кв. - 1 035,4 кв.м.</t>
  </si>
  <si>
    <t>За 1 кв.м. - 72 413,8 руб.
1 кв. - 7 752,2 кв.м.</t>
  </si>
  <si>
    <t>Александр (главный инженер)
8-913-760-30-94
o.mikayanskaya@kdvm.ru
m.virovaya@kdvm.ru
за 3 кв сумма не менялась</t>
  </si>
  <si>
    <t>info@gofromaster.com
didenko@gofromaster.com
Рожков Евгений Анатольевич 
8-913-915-06-33
гл.бух. Петухова Наталья Георгиевна petuhova@gofromaster.com
363-04-07</t>
  </si>
  <si>
    <t>Реконструкция птичника для содержания родительского стада несушки</t>
  </si>
  <si>
    <t>Реконструкция птичника для содержания молодняка родительского стада несушки</t>
  </si>
  <si>
    <t>Увеличение объемов реализации, создание рабочих мест в количестве - 29</t>
  </si>
  <si>
    <t>ООО "Сибирская грибная поляна"</t>
  </si>
  <si>
    <t>Строительство нового корпуса для производства грибов, склада сырья</t>
  </si>
  <si>
    <t>Березовский с/с, п. Железнодорожный</t>
  </si>
  <si>
    <t>Светлана Яковлевна 
366-38-68
istomina.sy@psfond.ru</t>
  </si>
  <si>
    <t>ГБУЗ НСО "НКЦРБ"</t>
  </si>
  <si>
    <t>Приобретение медицинского оборудования</t>
  </si>
  <si>
    <t>Приобретение медицинского оборудования и трактора</t>
  </si>
  <si>
    <t>ПАО «Вымпелком» (ООО "Кей Поинт")</t>
  </si>
  <si>
    <t>ООО "ТДС"</t>
  </si>
  <si>
    <t>Строительство и эксплуатация асфальтобетонного завода</t>
  </si>
  <si>
    <t>ООО "ДЛГ"</t>
  </si>
  <si>
    <t>Строительство производственно-складского комплекса</t>
  </si>
  <si>
    <t>Подбор ЗУ</t>
  </si>
  <si>
    <t>Роман Викторович 
8-913-486-88-87, 
ZareckiyAG@nsk.eurosib.biz
за 4 кв. и 1 кв. не подали информацию</t>
  </si>
  <si>
    <t>Создание новых рабочих мест</t>
  </si>
  <si>
    <t>Строительство объекта "Детские сады. II этап строительства - дтский сад"</t>
  </si>
  <si>
    <t>Обеспечение дошкольным образованием</t>
  </si>
  <si>
    <t>Приобретение служебного жилья</t>
  </si>
  <si>
    <t>Строительство спортивной площадки</t>
  </si>
  <si>
    <t>Строительство универсальной спортивной площадки по типу "Стадион-площадка" в п. Верх-Тула</t>
  </si>
  <si>
    <t>Толмачевский с/с, д. Алексеевка</t>
  </si>
  <si>
    <t>Ремонт хоккейной коробки</t>
  </si>
  <si>
    <t>Верх-Тулинский с/с, 
п. Верх-Тула</t>
  </si>
  <si>
    <t>Строительство и приобретение спортивной площадки по подготовке и сдаче нормативов ГТО</t>
  </si>
  <si>
    <t>Березовский с/с, п. Березовка</t>
  </si>
  <si>
    <t>Плотниковский с/с, 
с. Плотниково</t>
  </si>
  <si>
    <t>Строительство универсальной спортивной площадки по типу "Стадион-площадка"</t>
  </si>
  <si>
    <t>Кубовинский с/с, 
п. Красный Яр</t>
  </si>
  <si>
    <t>Министерство физической культуры и спорта НСО</t>
  </si>
  <si>
    <t>Создание "умной" спортивной площадки (модульное спортивное сооружение)</t>
  </si>
  <si>
    <t>Боровской с/с, с. Береговое</t>
  </si>
  <si>
    <t>Плотниковский с/с, 
с. Жеребцово</t>
  </si>
  <si>
    <t>Кубовинский с/с, п. Степной</t>
  </si>
  <si>
    <t>Станционный с/с, ст. Мочище</t>
  </si>
  <si>
    <t>мун.программа ЖКХ</t>
  </si>
  <si>
    <t>Разработка ПСД с получением положительного заключения экспертизы "Строительство водозабора № 3 п. Ложок"</t>
  </si>
  <si>
    <t>Разработка ПСД с получением положительного заключения экспертизы на строительство газовой котельной № 3</t>
  </si>
  <si>
    <t>Разработка ПСД с получением положительного заключения экспертизы "Реконструкция КНС "Пионерская, 2а"</t>
  </si>
  <si>
    <t>Разработка ПСД с получением положительного заключения экспертизы "Строительство КНС и напорного канализационного коллектора в п. Двуречье"</t>
  </si>
  <si>
    <t>Разработка ПСД с получением положительного заключения экспертизы "Скважина с установкой блочного модуля химводоочистки в п. Железнодорожный"</t>
  </si>
  <si>
    <t>Приобретение и монтаж блочно-модульной станции водоочистки производительностью 25 м3/час в п. Крупской</t>
  </si>
  <si>
    <t>Верх-Тулинский с/с, 
п. Крупской</t>
  </si>
  <si>
    <t>Разработка ПСД с получением положительного заключения экспертизы "Строительство системы водоснабжения домов м-на Прибрежный"</t>
  </si>
  <si>
    <t>Разработка ПСД с получением положительного заключения экспертизы "Скважина с установкой станции водоподготовки п. Советский"</t>
  </si>
  <si>
    <t>Разработка ПСД с получением положительного заключения экспертизы "Строительство водозаборной скважины и станции водоподготовки в мкр. Заречный"</t>
  </si>
  <si>
    <t>Приобретение и монтаж модульной станции водоподготовки производительностью 1 м3 в п. Ломовская дача</t>
  </si>
  <si>
    <t>Кубовинский с/с,
п. Ломовская дача</t>
  </si>
  <si>
    <t>Выкуп газовой котельной в д.п. Кудряшовский</t>
  </si>
  <si>
    <t>Мичуринский с/с,
п. Юный Ленинец</t>
  </si>
  <si>
    <t>Администрация Плотниковского сельсовета</t>
  </si>
  <si>
    <t>Разработка ПСД с получением положительного заключения экспертизы "Скважина с установкой станции водоподготовки в с. Плотниково"</t>
  </si>
  <si>
    <t>Плотниковский с/с,
с. Плотниково</t>
  </si>
  <si>
    <t>Станционный с/с, 
п. Ленинский</t>
  </si>
  <si>
    <t>Приобретение и установка станции водоподготовки</t>
  </si>
  <si>
    <t>Станционный с/с, 
п. Витаминка</t>
  </si>
  <si>
    <t>Разработка ПСД на строительство скважины</t>
  </si>
  <si>
    <t>Толмачевский с/с,
д. Алексеевка</t>
  </si>
  <si>
    <t>Администрация 
Ярковского сельсовета</t>
  </si>
  <si>
    <t>Ярковский с/с, с. Пайвино</t>
  </si>
  <si>
    <t>Ярковский с/с, с. Сенчанка</t>
  </si>
  <si>
    <t>Разработка ПСД с получением положительного заключения экспертизы "Строительство водопровода для льготной категории граждан в с. Ярково"</t>
  </si>
  <si>
    <t>Разработка ПСД с получением положительного заключения экспертизы "Строительство водопровода для льготной категории граждан в с. Сенчанка"</t>
  </si>
  <si>
    <t>Разработка ПСД с получением положительного заключения экспертизы "Строительство водозаборной скважины с водоподготовкой, строительство водопровода для льготной категории граждан в с. Пайвино"</t>
  </si>
  <si>
    <t>Благоустройство парка</t>
  </si>
  <si>
    <t>Проектные работы (корректировка ПСД)</t>
  </si>
  <si>
    <t>Благоустройство общественных пространств населенных пунктов</t>
  </si>
  <si>
    <t>Благоустройство дворов многоквартирных домов населенных пунктов</t>
  </si>
  <si>
    <t>Энергосбережение и повышение энергетической эффективности Новосибирской области</t>
  </si>
  <si>
    <t>Производственно-логистический комплекс Новосибирск ГК IEK</t>
  </si>
  <si>
    <t>2018-2024</t>
  </si>
  <si>
    <t>2016-2024</t>
  </si>
  <si>
    <t>2017-2023</t>
  </si>
  <si>
    <t>2011-2023</t>
  </si>
  <si>
    <t>2014-2023</t>
  </si>
  <si>
    <t>2013-2023</t>
  </si>
  <si>
    <t>Жилые дома</t>
  </si>
  <si>
    <t>Приобретение духовых инструментов для ДК</t>
  </si>
  <si>
    <t>Проектирование и строительство объекта "Очистные сооружения хозяйственно-бытовых сточных вод"</t>
  </si>
  <si>
    <t>Бухгалтер Регина Сергеевна
8-913-785-30-63
borisova@alutech-sibir.ru</t>
  </si>
  <si>
    <t>Модернизация стеллажей для хранения готовых изделий</t>
  </si>
  <si>
    <t>Приобретение основных средств для текущей деятельности ПЛК</t>
  </si>
  <si>
    <t>Приобретение готового компрессора</t>
  </si>
  <si>
    <t>Повышение надежности электроснабжения фабрики</t>
  </si>
  <si>
    <t>ООО «ИЭК ХОЛДИНГ»</t>
  </si>
  <si>
    <t>2023-2030</t>
  </si>
  <si>
    <t>ООО "ИММИД"</t>
  </si>
  <si>
    <t>Завод по производству пластиковых труб большого диаметра</t>
  </si>
  <si>
    <t>ООО "Глобал Трак Сервис"</t>
  </si>
  <si>
    <t>Автосервис грузового транспорта</t>
  </si>
  <si>
    <t>Создание инновационного парка рядом с заводами</t>
  </si>
  <si>
    <t>По отчету АИРа (ПЛП)
сумма уточнена по заявлению</t>
  </si>
  <si>
    <t>ООО "Легендагро Логистика"</t>
  </si>
  <si>
    <t>ООО НПК "АКВАТЕХ"</t>
  </si>
  <si>
    <t xml:space="preserve">Строительство завода по производству </t>
  </si>
  <si>
    <t>ООО "Тренд" (ООО "ФИНСиб")</t>
  </si>
  <si>
    <t>Строительство Новосибирского автозавода грузового транспорта</t>
  </si>
  <si>
    <t>Контейнерный терминал для обработки с/х продукции (зерно, масло, шрот)</t>
  </si>
  <si>
    <t>ООО "Баумех"</t>
  </si>
  <si>
    <t>Строительство производственного корпуса для изготовления спецтехники</t>
  </si>
  <si>
    <t>Капитальный ремонт фасада Дома культуры</t>
  </si>
  <si>
    <t>Капитальный ремонт клуба</t>
  </si>
  <si>
    <t>ООО "Север"</t>
  </si>
  <si>
    <t>Сельскохозяйственное предприятие по выращиванию и переработке яблок. Агроэкотуристический комплекс</t>
  </si>
  <si>
    <t>заявление от Минэконома</t>
  </si>
  <si>
    <t>Чичев Виталий Владимирович
vvchichev@doorhan.ru
за 3 кв не предост.
За 1 кв. не предост.
За 2 кв. не предост.</t>
  </si>
  <si>
    <t>Переработка куринного помета в орг.удобрение с помощью биоразлагаемой системы быстрого компостирования 8 комплектов</t>
  </si>
  <si>
    <t>Зерносушильный комплекс (подработка зерно-бобовых культур)</t>
  </si>
  <si>
    <t>Реконструкция ТК (выращивание в НСО цветов на срез и горшечной культуры)</t>
  </si>
  <si>
    <t>belaya.baza.87@mail.ru
288-55-33 
Кузнецов А.В.
За 2 кв. не предост.</t>
  </si>
  <si>
    <t>sewerina-2002@ya.ru,
за 3 , 4 кв, 1 кв. и 2 кв. не предост.</t>
  </si>
  <si>
    <t>mikhail.lavrienko@dkc.ru
Михаил Владимирович
8-983-051-01-63
За 2 кв. не предоставл.</t>
  </si>
  <si>
    <t>Строительство  школы в д.п. Кудряшовский</t>
  </si>
  <si>
    <t>Строительство лыжной базы в р.п. Краснообск</t>
  </si>
  <si>
    <t>Строительство лыжной базы в с. Верх-Тула</t>
  </si>
  <si>
    <t>Строительство лыжной базы со спортивным залом в п. Приобский</t>
  </si>
  <si>
    <t>Кудряшовский с/с, п. Приобский</t>
  </si>
  <si>
    <t>Реконструкция системы водоснабжения п. Прогресс (Строительство водозаборной скважины и станции водоподготовки)</t>
  </si>
  <si>
    <t>Реконструкция системы водоснабжения  в п. Сосновка</t>
  </si>
  <si>
    <t>Насосная станция и система хозяйственно-бытового водоснабжения в с. Марусино</t>
  </si>
  <si>
    <t>Реконструкция водопроводной сети водоснабжения с. Ленинское</t>
  </si>
  <si>
    <t xml:space="preserve">мун.программа ЖКХ
</t>
  </si>
  <si>
    <t>Реконструкция здания завода "КОКА-КОЛА МОЛИНО НОВОСИБИРСК" (склад готовой продукции)</t>
  </si>
  <si>
    <t>Ремонт трубопровода и запорной арматуры системы отопления и ГВС на участке от ТК6/1 до ТК7/2 в п. Красный Яр</t>
  </si>
  <si>
    <t>Кубовинский с/с,
п. Красный Яр</t>
  </si>
  <si>
    <t>Строительство водопровода по ул. Весенняя в п. Юный Ленинец</t>
  </si>
  <si>
    <t>Разработка ПСД на "Строительствоочистных сооружений на ст. Мочище со сбросом стоков в р. Каменка. Строительство системы водотведения"</t>
  </si>
  <si>
    <t>Выполнение СМР в рамках разработанных ПСД по водоснабжению льготной категории граждан</t>
  </si>
  <si>
    <t>Ярковский с/с, с. Ярково, с. Шилово, с. Сенчанка, с. Пайвино</t>
  </si>
  <si>
    <t>Администрация 
Барышевского сельсовета</t>
  </si>
  <si>
    <t>Поставка строительного материала для ремонта сетей водоснабжения</t>
  </si>
  <si>
    <t>Администрация Ярковского сельсовета</t>
  </si>
  <si>
    <t>Приобретение экскаватора</t>
  </si>
  <si>
    <t>Ярковский с/с</t>
  </si>
  <si>
    <t>3 кв 2023</t>
  </si>
  <si>
    <t>Исключен</t>
  </si>
  <si>
    <t>за 3 кв. не предост.</t>
  </si>
  <si>
    <t>За 1 кв.м. - 92413,8 руб.
1 кв. - 4 831,6 кв.м. 
2 кв. - 16 428,1 квм.
3 кв. - 5 583 квм</t>
  </si>
  <si>
    <t>За 1 кв.м. - 79 500 руб.
1 кв. - 5 795,7 кв.м.
уточнить сумму общих инвестиций, поставили произвольно
3 кв. 6063,6</t>
  </si>
  <si>
    <t>За 1 кв.м. - 79 500 руб.
1 кв. - 20 305,4 кв.м.
2 кв. - 20 305,4 кв.м.
3 кв. 22 981 квм</t>
  </si>
  <si>
    <t>За 1 кв.м. - 63 413 руб.
2 кв. - 1 269,6 кв.м.
3 кв. - 2 209,6</t>
  </si>
  <si>
    <t>За 1 кв.м. - 75 500 руб.
3 кв. 27494,5</t>
  </si>
  <si>
    <t>За 1 кв.м. - 79 500 руб.
3 кв. 7 757,3</t>
  </si>
  <si>
    <t>Застроенно 20%</t>
  </si>
  <si>
    <t>Кузнецов А.В. pgt-nsk@yandex.ru 
за 9 мес.не предост</t>
  </si>
  <si>
    <t>Кузнецов А.В.
за 9 мес.не предост</t>
  </si>
  <si>
    <t xml:space="preserve">отчет Минстроя
за 3 мес. - 0 т.р.
за 6 мес. - 14 214,3 т.р.
За 9 мес - 192 882,7
</t>
  </si>
  <si>
    <t>отчет Минстроя
за 3 мес. - 0 т.р.
за 6 мес. - 7 849 т.р.
За 9 мес - 220,8</t>
  </si>
  <si>
    <t>отчет Минстроя
за 3 мес. - 0 т.р.
за 6 мес. - 5 294,2 т.р.
За 9 мес - 377,9</t>
  </si>
  <si>
    <t>отчет Минстроя
за 3 мес. - 0 т.р.
за 6 мес. - 74 294,7 т.р.
За 9 мес - 23273,2</t>
  </si>
  <si>
    <t>отчет Минстроя
за 3 мес. - 0 т.р.
за 6 мес. - 0 т.р.
За 9 мес - 0</t>
  </si>
  <si>
    <t xml:space="preserve">отчет Минстроя
за 3 мес. - 0 т.р.
за 6 мес. - 0 т.р.
За 9 мес - 0
</t>
  </si>
  <si>
    <t>отчет Минстроя
за 3 мес. - не было в отчете
за 6 мес. - не было в отчете
За 9 мес - не было в отчете</t>
  </si>
  <si>
    <t xml:space="preserve">отчет Минстроя
за 3 мес - 36 577,7 т.р.
За 6 мес - 125 138,8 т.р.
За 9 мес - 153069,6
</t>
  </si>
  <si>
    <t>отчет Минстроя
за 3 мес - 4 075,3 т.р.
за 6 мес - 4 075,3 т.р.
За 9 мес - нет в отчете</t>
  </si>
  <si>
    <t xml:space="preserve">отчет Минстроя
за 3 мес - 50 551,7 т.р.
За 6 мес - 120 347,9 т.р.
За 9 мес - 200 058,3
</t>
  </si>
  <si>
    <t xml:space="preserve">отчет Минстроя
за 3 мес - 8 950,7 т.р.
за 6 мес - 8 950,7 т.р.
За 9 мес -  8 950,7 т.р.
</t>
  </si>
  <si>
    <t>отчет Минстроя
за 3 мес. - 3 338,3 т.р.
за 6 мес. - 3 338,3 т.р.
За 9 мес -  0 т.р.</t>
  </si>
  <si>
    <t xml:space="preserve">отчет Минстроя
за 3 мес. - 11 613,8 т.р.
за 6 мес. - 11 613,8 т.р.
За 9 мес -  0 т.р.
</t>
  </si>
  <si>
    <t xml:space="preserve">отчет Минстроя
за 3 мес - 0 т.р.
За 6 мес - 25 230,4 т.р.
За 9 мес -  70 049,6 т.р.
</t>
  </si>
  <si>
    <t xml:space="preserve">отчет Минстроя
за 3 мес - 26 745,5 т.р.
за 6 мес - 26 745,5 т.р.
За 9 мес -  27 189,2 т.р.
</t>
  </si>
  <si>
    <t xml:space="preserve">отчет Минстроя
за 3 мес - 536,3 т.р.
за 6 мес - 536,3 т.р.
За 9 мес -  0 т.р.
</t>
  </si>
  <si>
    <t xml:space="preserve">отчет Минстроя
за 3 мес. - 276 807,4 т.р.
За 6 мес. - 615 776,2 т.р.
За 9 мес -  0 т.р.
</t>
  </si>
  <si>
    <t xml:space="preserve">отчет Минстроя
за 3 мес - 146,6 т.р.
за 6 мес - 11 566,3 т.р.
За 9 мес - 12 077,0 т.р.
</t>
  </si>
  <si>
    <t>отчет Минстроя
за 3 мес. - 1 806,2 т.р.
За 6 мес - 5 550,1 т.р.
за 9 мес - 4 472,7 т.р.</t>
  </si>
  <si>
    <t>отчет Минстроя
за 3 мес - 0 т.р.
За 6 мес - 3 856,8 т.р.
за 9 мес - 19 038,2 т.р.</t>
  </si>
  <si>
    <t>Отчёт инвестиционного уполномоченного Новосибирского района Новосибирской области за 3 квартал 2023 г.</t>
  </si>
  <si>
    <t>отчет Минстроя
отсутствует в отчете минстоя зв 3 квартал</t>
  </si>
  <si>
    <t>КРСТ</t>
  </si>
  <si>
    <t>постановление 1704</t>
  </si>
  <si>
    <t xml:space="preserve">ООО «СК Армада» </t>
  </si>
  <si>
    <t xml:space="preserve">Строительство санатория «Берегиня» </t>
  </si>
  <si>
    <t>Оформление земельного участка для реализации проекта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</si>
</sst>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92D050"/>
      </patternFill>
    </fill>
    <fill>
      <patternFill patternType="solid">
        <fgColor theme="4"/>
      </patternFill>
    </fill>
    <fill>
      <patternFill patternType="solid">
        <fgColor theme="0"/>
      </patternFill>
    </fill>
    <fill>
      <patternFill patternType="solid">
        <fgColor theme="7"/>
      </patternFill>
    </fill>
    <fill>
      <patternFill patternType="solid">
        <fgColor rgb="FFFFFFFF"/>
      </patternFill>
    </fill>
    <fill>
      <patternFill patternType="solid">
        <fgColor theme="6"/>
      </patternFill>
    </fill>
    <fill>
      <patternFill patternType="solid">
        <fgColor rgb="FFFFFF00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3" tint="0.79995117038483843"/>
        <bgColor indexed="65"/>
      </patternFill>
    </fill>
    <fill>
      <patternFill patternType="solid">
        <fgColor theme="3" tint="0.39994506668294322"/>
        <bgColor indexed="65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85"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top" wrapText="1"/>
    </xf>
    <xf numFmtId="0" fontId="19" fillId="0" borderId="0" xfId="0" applyNumberFormat="1" applyFont="1" applyAlignment="1">
      <alignment horizontal="center" vertical="top" wrapText="1"/>
    </xf>
    <xf numFmtId="0" fontId="20" fillId="0" borderId="1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left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6" fillId="0" borderId="6" xfId="0" applyNumberFormat="1" applyFont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center" vertical="center" wrapText="1"/>
    </xf>
    <xf numFmtId="164" fontId="19" fillId="0" borderId="0" xfId="0" applyNumberFormat="1" applyFont="1" applyAlignment="1">
      <alignment vertical="top" wrapText="1"/>
    </xf>
    <xf numFmtId="0" fontId="25" fillId="0" borderId="6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center" vertical="center" wrapText="1"/>
    </xf>
    <xf numFmtId="0" fontId="27" fillId="4" borderId="1" xfId="0" applyNumberFormat="1" applyFont="1" applyFill="1" applyBorder="1" applyAlignment="1">
      <alignment horizontal="center" vertical="center" wrapText="1"/>
    </xf>
    <xf numFmtId="0" fontId="27" fillId="5" borderId="1" xfId="0" applyNumberFormat="1" applyFont="1" applyFill="1" applyBorder="1" applyAlignment="1">
      <alignment horizontal="center" vertical="center" wrapText="1"/>
    </xf>
    <xf numFmtId="0" fontId="25" fillId="6" borderId="1" xfId="0" applyNumberFormat="1" applyFont="1" applyFill="1" applyBorder="1" applyAlignment="1">
      <alignment horizontal="center" vertical="center" wrapText="1"/>
    </xf>
    <xf numFmtId="0" fontId="24" fillId="7" borderId="1" xfId="0" applyNumberFormat="1" applyFont="1" applyFill="1" applyBorder="1" applyAlignment="1">
      <alignment horizontal="center" vertical="center" wrapText="1"/>
    </xf>
    <xf numFmtId="0" fontId="25" fillId="8" borderId="1" xfId="0" applyNumberFormat="1" applyFont="1" applyFill="1" applyBorder="1" applyAlignment="1">
      <alignment horizontal="center" vertical="center" wrapText="1"/>
    </xf>
    <xf numFmtId="0" fontId="25" fillId="8" borderId="6" xfId="0" applyNumberFormat="1" applyFont="1" applyFill="1" applyBorder="1" applyAlignment="1">
      <alignment horizontal="center" vertical="center" wrapText="1"/>
    </xf>
    <xf numFmtId="0" fontId="26" fillId="8" borderId="1" xfId="0" applyNumberFormat="1" applyFont="1" applyFill="1" applyBorder="1" applyAlignment="1">
      <alignment horizontal="center" vertical="center" wrapText="1"/>
    </xf>
    <xf numFmtId="0" fontId="25" fillId="8" borderId="11" xfId="0" applyNumberFormat="1" applyFont="1" applyFill="1" applyBorder="1" applyAlignment="1">
      <alignment horizontal="center" vertical="center" wrapText="1"/>
    </xf>
    <xf numFmtId="0" fontId="25" fillId="8" borderId="12" xfId="0" applyNumberFormat="1" applyFont="1" applyFill="1" applyBorder="1" applyAlignment="1">
      <alignment horizontal="center" vertical="center" wrapText="1"/>
    </xf>
    <xf numFmtId="0" fontId="26" fillId="8" borderId="12" xfId="0" applyNumberFormat="1" applyFont="1" applyFill="1" applyBorder="1" applyAlignment="1">
      <alignment horizontal="center" vertical="center" wrapText="1"/>
    </xf>
    <xf numFmtId="164" fontId="24" fillId="0" borderId="12" xfId="0" applyNumberFormat="1" applyFont="1" applyBorder="1" applyAlignment="1">
      <alignment horizontal="center" vertical="center" wrapText="1"/>
    </xf>
    <xf numFmtId="0" fontId="27" fillId="9" borderId="1" xfId="0" applyNumberFormat="1" applyFont="1" applyFill="1" applyBorder="1" applyAlignment="1">
      <alignment horizontal="center" vertical="center" wrapText="1"/>
    </xf>
    <xf numFmtId="0" fontId="26" fillId="8" borderId="6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left" vertical="center" wrapText="1"/>
    </xf>
    <xf numFmtId="0" fontId="26" fillId="8" borderId="11" xfId="0" applyNumberFormat="1" applyFont="1" applyFill="1" applyBorder="1" applyAlignment="1">
      <alignment horizontal="center" vertical="center" wrapText="1"/>
    </xf>
    <xf numFmtId="0" fontId="27" fillId="11" borderId="1" xfId="0" applyNumberFormat="1" applyFont="1" applyFill="1" applyBorder="1" applyAlignment="1">
      <alignment horizontal="center" vertical="center" wrapText="1"/>
    </xf>
    <xf numFmtId="0" fontId="26" fillId="6" borderId="1" xfId="0" applyNumberFormat="1" applyFont="1" applyFill="1" applyBorder="1" applyAlignment="1">
      <alignment horizontal="center" vertical="center" wrapText="1"/>
    </xf>
    <xf numFmtId="0" fontId="26" fillId="6" borderId="11" xfId="0" applyNumberFormat="1" applyFont="1" applyFill="1" applyBorder="1" applyAlignment="1">
      <alignment horizontal="center" vertical="center" wrapText="1"/>
    </xf>
    <xf numFmtId="0" fontId="26" fillId="6" borderId="12" xfId="0" applyNumberFormat="1" applyFont="1" applyFill="1" applyBorder="1" applyAlignment="1">
      <alignment horizontal="center" vertical="center" wrapText="1"/>
    </xf>
    <xf numFmtId="0" fontId="26" fillId="0" borderId="11" xfId="0" applyNumberFormat="1" applyFont="1" applyBorder="1" applyAlignment="1">
      <alignment horizontal="center" vertical="center" wrapText="1"/>
    </xf>
    <xf numFmtId="0" fontId="26" fillId="0" borderId="12" xfId="0" applyNumberFormat="1" applyFont="1" applyBorder="1" applyAlignment="1">
      <alignment horizontal="center" vertical="center" wrapText="1"/>
    </xf>
    <xf numFmtId="0" fontId="27" fillId="12" borderId="1" xfId="0" applyNumberFormat="1" applyFont="1" applyFill="1" applyBorder="1" applyAlignment="1">
      <alignment horizontal="center" vertical="center" wrapText="1"/>
    </xf>
    <xf numFmtId="0" fontId="26" fillId="6" borderId="6" xfId="0" applyNumberFormat="1" applyFont="1" applyFill="1" applyBorder="1" applyAlignment="1">
      <alignment horizontal="center" vertical="center" wrapText="1"/>
    </xf>
    <xf numFmtId="0" fontId="26" fillId="0" borderId="14" xfId="0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 vertical="center" wrapText="1"/>
    </xf>
    <xf numFmtId="0" fontId="25" fillId="0" borderId="12" xfId="0" applyNumberFormat="1" applyFont="1" applyBorder="1" applyAlignment="1">
      <alignment horizontal="center" vertical="center" wrapText="1"/>
    </xf>
    <xf numFmtId="0" fontId="25" fillId="0" borderId="12" xfId="0" applyNumberFormat="1" applyFont="1" applyBorder="1" applyAlignment="1">
      <alignment horizontal="left"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164" fontId="24" fillId="10" borderId="1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Alignment="1">
      <alignment vertical="top" wrapText="1"/>
    </xf>
    <xf numFmtId="0" fontId="20" fillId="0" borderId="0" xfId="0" applyNumberFormat="1" applyFont="1" applyAlignment="1">
      <alignment horizontal="center" vertical="center" wrapText="1"/>
    </xf>
    <xf numFmtId="0" fontId="25" fillId="0" borderId="0" xfId="0" applyNumberFormat="1" applyFont="1" applyAlignment="1">
      <alignment horizontal="left" vertical="center" wrapText="1"/>
    </xf>
    <xf numFmtId="0" fontId="25" fillId="0" borderId="0" xfId="0" applyNumberFormat="1" applyFont="1" applyAlignment="1">
      <alignment horizontal="center" vertical="center" wrapText="1"/>
    </xf>
    <xf numFmtId="164" fontId="25" fillId="0" borderId="0" xfId="0" applyNumberFormat="1" applyFont="1" applyAlignment="1">
      <alignment horizontal="center" vertical="center" wrapText="1"/>
    </xf>
    <xf numFmtId="0" fontId="26" fillId="0" borderId="0" xfId="0" applyNumberFormat="1" applyFont="1" applyAlignment="1">
      <alignment horizontal="center" vertical="center" wrapText="1"/>
    </xf>
    <xf numFmtId="0" fontId="26" fillId="0" borderId="0" xfId="0" applyNumberFormat="1" applyFont="1" applyAlignment="1">
      <alignment horizontal="left" vertical="center" wrapText="1"/>
    </xf>
    <xf numFmtId="164" fontId="26" fillId="0" borderId="0" xfId="0" applyNumberFormat="1" applyFont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0" fontId="19" fillId="0" borderId="0" xfId="0" applyNumberFormat="1" applyFont="1" applyFill="1" applyAlignment="1">
      <alignment vertical="top" wrapText="1"/>
    </xf>
    <xf numFmtId="164" fontId="19" fillId="0" borderId="0" xfId="0" applyNumberFormat="1" applyFont="1" applyFill="1" applyAlignment="1">
      <alignment vertical="top" wrapText="1"/>
    </xf>
    <xf numFmtId="0" fontId="25" fillId="0" borderId="1" xfId="0" applyNumberFormat="1" applyFont="1" applyBorder="1" applyAlignment="1">
      <alignment horizontal="center" vertical="center" wrapText="1"/>
    </xf>
    <xf numFmtId="0" fontId="26" fillId="0" borderId="12" xfId="0" applyNumberFormat="1" applyFont="1" applyFill="1" applyBorder="1" applyAlignment="1">
      <alignment horizontal="center" vertical="center" wrapText="1"/>
    </xf>
    <xf numFmtId="0" fontId="26" fillId="0" borderId="12" xfId="0" applyNumberFormat="1" applyFont="1" applyBorder="1" applyAlignment="1">
      <alignment horizontal="left" vertical="center" wrapText="1"/>
    </xf>
    <xf numFmtId="0" fontId="20" fillId="0" borderId="18" xfId="0" applyNumberFormat="1" applyFont="1" applyBorder="1" applyAlignment="1">
      <alignment horizontal="center" vertical="center" wrapText="1"/>
    </xf>
    <xf numFmtId="0" fontId="26" fillId="0" borderId="18" xfId="0" applyNumberFormat="1" applyFont="1" applyBorder="1" applyAlignment="1">
      <alignment horizontal="left" vertical="center" wrapText="1"/>
    </xf>
    <xf numFmtId="0" fontId="26" fillId="6" borderId="18" xfId="0" applyNumberFormat="1" applyFont="1" applyFill="1" applyBorder="1" applyAlignment="1">
      <alignment horizontal="center" vertical="center" wrapText="1"/>
    </xf>
    <xf numFmtId="0" fontId="26" fillId="0" borderId="18" xfId="0" applyNumberFormat="1" applyFont="1" applyFill="1" applyBorder="1" applyAlignment="1">
      <alignment horizontal="center" vertical="center" wrapText="1"/>
    </xf>
    <xf numFmtId="0" fontId="25" fillId="0" borderId="18" xfId="0" applyNumberFormat="1" applyFont="1" applyBorder="1" applyAlignment="1">
      <alignment horizontal="center" vertical="center" wrapText="1"/>
    </xf>
    <xf numFmtId="0" fontId="26" fillId="0" borderId="18" xfId="0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 vertical="center" wrapText="1"/>
    </xf>
    <xf numFmtId="0" fontId="29" fillId="0" borderId="15" xfId="0" applyNumberFormat="1" applyFont="1" applyBorder="1" applyAlignment="1">
      <alignment horizontal="left" vertical="center" wrapText="1"/>
    </xf>
    <xf numFmtId="0" fontId="29" fillId="0" borderId="15" xfId="0" applyNumberFormat="1" applyFont="1" applyBorder="1" applyAlignment="1">
      <alignment horizontal="center" vertical="center" wrapText="1"/>
    </xf>
    <xf numFmtId="0" fontId="26" fillId="6" borderId="15" xfId="0" applyNumberFormat="1" applyFont="1" applyFill="1" applyBorder="1" applyAlignment="1">
      <alignment horizontal="center" vertical="center" wrapText="1"/>
    </xf>
    <xf numFmtId="0" fontId="25" fillId="0" borderId="15" xfId="0" applyNumberFormat="1" applyFont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left" vertical="center" wrapText="1"/>
    </xf>
    <xf numFmtId="0" fontId="25" fillId="0" borderId="1" xfId="0" applyNumberFormat="1" applyFont="1" applyFill="1" applyBorder="1" applyAlignment="1">
      <alignment horizontal="left" vertical="center" wrapText="1"/>
    </xf>
    <xf numFmtId="0" fontId="26" fillId="0" borderId="18" xfId="0" applyNumberFormat="1" applyFont="1" applyFill="1" applyBorder="1" applyAlignment="1">
      <alignment horizontal="left" vertical="center" wrapText="1"/>
    </xf>
    <xf numFmtId="0" fontId="25" fillId="0" borderId="18" xfId="0" applyNumberFormat="1" applyFont="1" applyBorder="1" applyAlignment="1">
      <alignment horizontal="left" vertical="center" wrapText="1"/>
    </xf>
    <xf numFmtId="0" fontId="25" fillId="0" borderId="21" xfId="0" applyNumberFormat="1" applyFont="1" applyBorder="1" applyAlignment="1">
      <alignment horizontal="center" vertical="center" wrapText="1"/>
    </xf>
    <xf numFmtId="0" fontId="26" fillId="0" borderId="21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6" fillId="0" borderId="10" xfId="0" applyNumberFormat="1" applyFont="1" applyBorder="1" applyAlignment="1">
      <alignment horizontal="center" vertical="center" wrapText="1"/>
    </xf>
    <xf numFmtId="0" fontId="25" fillId="0" borderId="11" xfId="0" applyNumberFormat="1" applyFont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7" fillId="7" borderId="1" xfId="0" applyNumberFormat="1" applyFont="1" applyFill="1" applyBorder="1" applyAlignment="1">
      <alignment horizontal="center" vertical="center" wrapText="1"/>
    </xf>
    <xf numFmtId="0" fontId="27" fillId="7" borderId="13" xfId="0" applyNumberFormat="1" applyFont="1" applyFill="1" applyBorder="1" applyAlignment="1">
      <alignment horizontal="center" vertical="center" wrapText="1"/>
    </xf>
    <xf numFmtId="0" fontId="27" fillId="11" borderId="12" xfId="0" applyNumberFormat="1" applyFont="1" applyFill="1" applyBorder="1" applyAlignment="1">
      <alignment horizontal="center" vertical="center" wrapText="1"/>
    </xf>
    <xf numFmtId="0" fontId="27" fillId="11" borderId="18" xfId="0" applyNumberFormat="1" applyFont="1" applyFill="1" applyBorder="1" applyAlignment="1">
      <alignment horizontal="center" vertical="center" wrapText="1"/>
    </xf>
    <xf numFmtId="0" fontId="27" fillId="12" borderId="15" xfId="0" applyNumberFormat="1" applyFont="1" applyFill="1" applyBorder="1" applyAlignment="1">
      <alignment horizontal="center" vertical="center" wrapText="1"/>
    </xf>
    <xf numFmtId="164" fontId="24" fillId="0" borderId="17" xfId="0" applyNumberFormat="1" applyFont="1" applyBorder="1" applyAlignment="1">
      <alignment horizontal="center" vertical="center" wrapText="1"/>
    </xf>
    <xf numFmtId="0" fontId="25" fillId="8" borderId="18" xfId="0" applyNumberFormat="1" applyFont="1" applyFill="1" applyBorder="1" applyAlignment="1">
      <alignment horizontal="center" vertical="center" wrapText="1"/>
    </xf>
    <xf numFmtId="0" fontId="22" fillId="8" borderId="17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Alignment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center" wrapText="1"/>
    </xf>
    <xf numFmtId="164" fontId="24" fillId="0" borderId="15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0" fontId="26" fillId="8" borderId="10" xfId="0" applyNumberFormat="1" applyFont="1" applyFill="1" applyBorder="1" applyAlignment="1">
      <alignment horizontal="center" vertical="center" wrapText="1"/>
    </xf>
    <xf numFmtId="0" fontId="26" fillId="8" borderId="22" xfId="0" applyNumberFormat="1" applyFont="1" applyFill="1" applyBorder="1" applyAlignment="1">
      <alignment horizontal="center" vertical="center" wrapText="1"/>
    </xf>
    <xf numFmtId="0" fontId="33" fillId="0" borderId="0" xfId="1" applyNumberFormat="1" applyAlignment="1">
      <alignment vertical="top" wrapText="1"/>
    </xf>
    <xf numFmtId="0" fontId="25" fillId="0" borderId="1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5" fillId="0" borderId="22" xfId="0" applyNumberFormat="1" applyFont="1" applyBorder="1" applyAlignment="1">
      <alignment horizontal="left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15" fillId="0" borderId="0" xfId="0" applyNumberFormat="1" applyFont="1" applyFill="1" applyAlignment="1">
      <alignment vertical="top" wrapText="1"/>
    </xf>
    <xf numFmtId="0" fontId="27" fillId="13" borderId="18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164" fontId="25" fillId="0" borderId="6" xfId="0" applyNumberFormat="1" applyFont="1" applyFill="1" applyBorder="1" applyAlignment="1">
      <alignment horizontal="center" vertical="center" wrapText="1"/>
    </xf>
    <xf numFmtId="164" fontId="25" fillId="0" borderId="12" xfId="0" applyNumberFormat="1" applyFont="1" applyFill="1" applyBorder="1" applyAlignment="1">
      <alignment horizontal="center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164" fontId="24" fillId="0" borderId="19" xfId="0" applyNumberFormat="1" applyFont="1" applyFill="1" applyBorder="1" applyAlignment="1">
      <alignment horizontal="center" vertical="center" wrapText="1"/>
    </xf>
    <xf numFmtId="164" fontId="24" fillId="0" borderId="18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/>
    </xf>
    <xf numFmtId="164" fontId="24" fillId="0" borderId="17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5" fillId="8" borderId="19" xfId="0" applyNumberFormat="1" applyFont="1" applyFill="1" applyBorder="1" applyAlignment="1">
      <alignment horizontal="center" vertical="center" wrapText="1"/>
    </xf>
    <xf numFmtId="0" fontId="22" fillId="8" borderId="18" xfId="0" applyNumberFormat="1" applyFont="1" applyFill="1" applyBorder="1" applyAlignment="1">
      <alignment horizontal="center" vertical="center" wrapText="1"/>
    </xf>
    <xf numFmtId="0" fontId="25" fillId="6" borderId="12" xfId="0" applyNumberFormat="1" applyFont="1" applyFill="1" applyBorder="1" applyAlignment="1">
      <alignment horizontal="center" vertical="center" wrapText="1"/>
    </xf>
    <xf numFmtId="0" fontId="25" fillId="0" borderId="24" xfId="0" applyNumberFormat="1" applyFont="1" applyBorder="1" applyAlignment="1">
      <alignment horizontal="left" vertical="center" wrapText="1"/>
    </xf>
    <xf numFmtId="0" fontId="25" fillId="0" borderId="24" xfId="0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 vertical="center" wrapText="1"/>
    </xf>
    <xf numFmtId="0" fontId="25" fillId="8" borderId="9" xfId="0" applyNumberFormat="1" applyFont="1" applyFill="1" applyBorder="1" applyAlignment="1">
      <alignment horizontal="center" vertical="center" wrapText="1"/>
    </xf>
    <xf numFmtId="0" fontId="25" fillId="8" borderId="2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13" fillId="0" borderId="0" xfId="0" applyNumberFormat="1" applyFont="1" applyFill="1" applyAlignment="1">
      <alignment vertical="top" wrapText="1"/>
    </xf>
    <xf numFmtId="164" fontId="13" fillId="0" borderId="0" xfId="0" applyNumberFormat="1" applyFont="1" applyFill="1" applyAlignment="1">
      <alignment vertical="top" wrapText="1"/>
    </xf>
    <xf numFmtId="0" fontId="26" fillId="8" borderId="18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164" fontId="19" fillId="0" borderId="0" xfId="0" applyNumberFormat="1" applyFont="1" applyAlignment="1">
      <alignment horizontal="center" vertical="top" wrapText="1"/>
    </xf>
    <xf numFmtId="164" fontId="22" fillId="0" borderId="19" xfId="0" applyNumberFormat="1" applyFont="1" applyFill="1" applyBorder="1" applyAlignment="1">
      <alignment horizontal="center" vertical="center" wrapText="1"/>
    </xf>
    <xf numFmtId="0" fontId="25" fillId="0" borderId="12" xfId="0" applyNumberFormat="1" applyFont="1" applyFill="1" applyBorder="1" applyAlignment="1">
      <alignment horizontal="center" vertical="center" wrapText="1"/>
    </xf>
    <xf numFmtId="0" fontId="25" fillId="0" borderId="21" xfId="0" applyNumberFormat="1" applyFont="1" applyBorder="1" applyAlignment="1">
      <alignment horizontal="left" vertical="center" wrapText="1"/>
    </xf>
    <xf numFmtId="0" fontId="26" fillId="0" borderId="24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6" fillId="6" borderId="2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4" fillId="7" borderId="12" xfId="0" applyNumberFormat="1" applyFont="1" applyFill="1" applyBorder="1" applyAlignment="1">
      <alignment horizontal="center" vertical="center" wrapText="1"/>
    </xf>
    <xf numFmtId="0" fontId="24" fillId="7" borderId="18" xfId="0" applyNumberFormat="1" applyFont="1" applyFill="1" applyBorder="1" applyAlignment="1">
      <alignment horizontal="center" vertical="center" wrapText="1"/>
    </xf>
    <xf numFmtId="0" fontId="26" fillId="0" borderId="21" xfId="0" applyNumberFormat="1" applyFont="1" applyBorder="1" applyAlignment="1">
      <alignment horizontal="left" vertical="center" wrapText="1"/>
    </xf>
    <xf numFmtId="0" fontId="26" fillId="8" borderId="21" xfId="0" applyNumberFormat="1" applyFont="1" applyFill="1" applyBorder="1" applyAlignment="1">
      <alignment horizontal="center" vertical="center" wrapText="1"/>
    </xf>
    <xf numFmtId="0" fontId="31" fillId="0" borderId="26" xfId="0" applyNumberFormat="1" applyFont="1" applyBorder="1" applyAlignment="1">
      <alignment horizontal="center" vertical="center" wrapText="1"/>
    </xf>
    <xf numFmtId="0" fontId="26" fillId="0" borderId="15" xfId="0" applyNumberFormat="1" applyFont="1" applyFill="1" applyBorder="1" applyAlignment="1">
      <alignment horizontal="left" vertical="center" wrapText="1"/>
    </xf>
    <xf numFmtId="0" fontId="27" fillId="10" borderId="27" xfId="0" applyNumberFormat="1" applyFont="1" applyFill="1" applyBorder="1" applyAlignment="1">
      <alignment horizontal="center" vertical="center" wrapText="1"/>
    </xf>
    <xf numFmtId="0" fontId="27" fillId="10" borderId="20" xfId="0" applyNumberFormat="1" applyFont="1" applyFill="1" applyBorder="1" applyAlignment="1">
      <alignment horizontal="center" vertical="center" wrapText="1"/>
    </xf>
    <xf numFmtId="0" fontId="26" fillId="0" borderId="22" xfId="0" applyNumberFormat="1" applyFont="1" applyFill="1" applyBorder="1" applyAlignment="1">
      <alignment horizontal="center" vertical="center" wrapText="1"/>
    </xf>
    <xf numFmtId="0" fontId="25" fillId="0" borderId="18" xfId="0" applyNumberFormat="1" applyFont="1" applyFill="1" applyBorder="1" applyAlignment="1">
      <alignment horizontal="center" vertical="center" wrapText="1"/>
    </xf>
    <xf numFmtId="0" fontId="26" fillId="0" borderId="21" xfId="0" applyNumberFormat="1" applyFont="1" applyFill="1" applyBorder="1" applyAlignment="1">
      <alignment horizontal="center" vertical="center" wrapText="1"/>
    </xf>
    <xf numFmtId="0" fontId="26" fillId="0" borderId="24" xfId="0" applyNumberFormat="1" applyFont="1" applyFill="1" applyBorder="1" applyAlignment="1">
      <alignment horizontal="center" vertical="center" wrapText="1"/>
    </xf>
    <xf numFmtId="0" fontId="25" fillId="0" borderId="15" xfId="0" applyNumberFormat="1" applyFont="1" applyFill="1" applyBorder="1" applyAlignment="1">
      <alignment horizontal="center" vertical="center" wrapText="1"/>
    </xf>
    <xf numFmtId="0" fontId="27" fillId="4" borderId="12" xfId="0" applyNumberFormat="1" applyFont="1" applyFill="1" applyBorder="1" applyAlignment="1">
      <alignment horizontal="center" vertical="center" wrapText="1"/>
    </xf>
    <xf numFmtId="0" fontId="27" fillId="4" borderId="18" xfId="0" applyNumberFormat="1" applyFont="1" applyFill="1" applyBorder="1" applyAlignment="1">
      <alignment horizontal="center" vertical="center" wrapText="1"/>
    </xf>
    <xf numFmtId="0" fontId="26" fillId="0" borderId="6" xfId="0" applyNumberFormat="1" applyFont="1" applyFill="1" applyBorder="1" applyAlignment="1">
      <alignment horizontal="center" vertical="center" wrapText="1"/>
    </xf>
    <xf numFmtId="0" fontId="26" fillId="0" borderId="10" xfId="0" applyNumberFormat="1" applyFont="1" applyFill="1" applyBorder="1" applyAlignment="1">
      <alignment horizontal="center" vertical="center" wrapText="1"/>
    </xf>
    <xf numFmtId="0" fontId="27" fillId="13" borderId="10" xfId="0" applyNumberFormat="1" applyFont="1" applyFill="1" applyBorder="1" applyAlignment="1">
      <alignment horizontal="center" vertical="center" wrapText="1"/>
    </xf>
    <xf numFmtId="0" fontId="25" fillId="0" borderId="18" xfId="0" applyNumberFormat="1" applyFont="1" applyFill="1" applyBorder="1" applyAlignment="1">
      <alignment horizontal="left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7" fillId="0" borderId="0" xfId="0" applyNumberFormat="1" applyFont="1" applyFill="1" applyAlignment="1">
      <alignment vertical="top" wrapText="1"/>
    </xf>
    <xf numFmtId="0" fontId="7" fillId="0" borderId="0" xfId="0" applyNumberFormat="1" applyFont="1" applyAlignment="1">
      <alignment vertical="top" wrapText="1"/>
    </xf>
    <xf numFmtId="0" fontId="20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164" fontId="22" fillId="0" borderId="17" xfId="0" applyNumberFormat="1" applyFont="1" applyFill="1" applyBorder="1" applyAlignment="1">
      <alignment horizontal="center" vertical="center" wrapText="1"/>
    </xf>
    <xf numFmtId="0" fontId="25" fillId="0" borderId="17" xfId="0" applyNumberFormat="1" applyFont="1" applyBorder="1" applyAlignment="1">
      <alignment horizontal="center" vertical="center" wrapText="1"/>
    </xf>
    <xf numFmtId="0" fontId="27" fillId="4" borderId="15" xfId="0" applyNumberFormat="1" applyFont="1" applyFill="1" applyBorder="1" applyAlignment="1">
      <alignment horizontal="center" vertical="center" wrapText="1"/>
    </xf>
    <xf numFmtId="0" fontId="25" fillId="0" borderId="15" xfId="0" applyNumberFormat="1" applyFont="1" applyBorder="1" applyAlignment="1">
      <alignment horizontal="left" vertical="center" wrapText="1"/>
    </xf>
    <xf numFmtId="0" fontId="26" fillId="0" borderId="15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vertical="center" wrapText="1"/>
    </xf>
    <xf numFmtId="0" fontId="25" fillId="0" borderId="12" xfId="0" applyNumberFormat="1" applyFont="1" applyFill="1" applyBorder="1" applyAlignment="1">
      <alignment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6" fillId="0" borderId="18" xfId="0" applyNumberFormat="1" applyFont="1" applyFill="1" applyBorder="1" applyAlignment="1">
      <alignment horizontal="center" vertical="center" wrapText="1"/>
    </xf>
    <xf numFmtId="164" fontId="26" fillId="0" borderId="15" xfId="0" applyNumberFormat="1" applyFont="1" applyFill="1" applyBorder="1" applyAlignment="1">
      <alignment horizontal="center" vertical="center" wrapText="1"/>
    </xf>
    <xf numFmtId="164" fontId="25" fillId="0" borderId="15" xfId="0" applyNumberFormat="1" applyFont="1" applyFill="1" applyBorder="1" applyAlignment="1">
      <alignment horizontal="center" vertical="center" wrapText="1"/>
    </xf>
    <xf numFmtId="164" fontId="26" fillId="0" borderId="21" xfId="0" applyNumberFormat="1" applyFont="1" applyFill="1" applyBorder="1" applyAlignment="1">
      <alignment horizontal="center" vertical="center" wrapText="1"/>
    </xf>
    <xf numFmtId="164" fontId="26" fillId="0" borderId="12" xfId="0" applyNumberFormat="1" applyFont="1" applyFill="1" applyBorder="1" applyAlignment="1">
      <alignment horizontal="center" vertical="center" wrapText="1"/>
    </xf>
    <xf numFmtId="164" fontId="25" fillId="0" borderId="11" xfId="0" applyNumberFormat="1" applyFont="1" applyFill="1" applyBorder="1" applyAlignment="1">
      <alignment horizontal="center" vertical="center" wrapText="1"/>
    </xf>
    <xf numFmtId="16" fontId="25" fillId="0" borderId="18" xfId="0" applyNumberFormat="1" applyFont="1" applyFill="1" applyBorder="1" applyAlignment="1">
      <alignment horizontal="center" vertical="center" wrapText="1"/>
    </xf>
    <xf numFmtId="0" fontId="25" fillId="0" borderId="21" xfId="0" applyNumberFormat="1" applyFont="1" applyFill="1" applyBorder="1" applyAlignment="1">
      <alignment horizontal="center" vertical="center" wrapText="1"/>
    </xf>
    <xf numFmtId="164" fontId="25" fillId="0" borderId="10" xfId="0" applyNumberFormat="1" applyFont="1" applyFill="1" applyBorder="1" applyAlignment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12" xfId="0" applyNumberFormat="1" applyFont="1" applyFill="1" applyBorder="1" applyAlignment="1">
      <alignment horizontal="center" vertical="center" wrapText="1"/>
    </xf>
    <xf numFmtId="0" fontId="20" fillId="0" borderId="18" xfId="0" applyNumberFormat="1" applyFont="1" applyFill="1" applyBorder="1" applyAlignment="1">
      <alignment horizontal="center" vertical="center" wrapText="1"/>
    </xf>
    <xf numFmtId="164" fontId="26" fillId="0" borderId="6" xfId="0" applyNumberFormat="1" applyFont="1" applyFill="1" applyBorder="1" applyAlignment="1">
      <alignment horizontal="center" vertical="center" wrapText="1"/>
    </xf>
    <xf numFmtId="164" fontId="26" fillId="0" borderId="11" xfId="0" applyNumberFormat="1" applyFont="1" applyFill="1" applyBorder="1" applyAlignment="1">
      <alignment horizontal="center" vertical="center" wrapText="1"/>
    </xf>
    <xf numFmtId="164" fontId="26" fillId="0" borderId="23" xfId="0" applyNumberFormat="1" applyFont="1" applyFill="1" applyBorder="1" applyAlignment="1">
      <alignment horizontal="center" vertical="center" wrapText="1"/>
    </xf>
    <xf numFmtId="0" fontId="26" fillId="0" borderId="17" xfId="0" applyNumberFormat="1" applyFont="1" applyFill="1" applyBorder="1" applyAlignment="1">
      <alignment horizontal="center" vertical="center" wrapText="1"/>
    </xf>
    <xf numFmtId="0" fontId="28" fillId="0" borderId="18" xfId="0" applyNumberFormat="1" applyFont="1" applyFill="1" applyBorder="1" applyAlignment="1">
      <alignment horizontal="center" vertical="center" wrapText="1"/>
    </xf>
    <xf numFmtId="164" fontId="25" fillId="0" borderId="14" xfId="0" applyNumberFormat="1" applyFont="1" applyFill="1" applyBorder="1" applyAlignment="1">
      <alignment horizontal="center" vertical="center" wrapText="1"/>
    </xf>
    <xf numFmtId="0" fontId="28" fillId="0" borderId="15" xfId="0" applyNumberFormat="1" applyFont="1" applyFill="1" applyBorder="1" applyAlignment="1">
      <alignment horizontal="center" vertical="center" wrapText="1"/>
    </xf>
    <xf numFmtId="164" fontId="25" fillId="0" borderId="16" xfId="0" applyNumberFormat="1" applyFont="1" applyFill="1" applyBorder="1" applyAlignment="1">
      <alignment horizontal="center" vertical="center" wrapText="1"/>
    </xf>
    <xf numFmtId="164" fontId="26" fillId="0" borderId="17" xfId="0" applyNumberFormat="1" applyFont="1" applyFill="1" applyBorder="1" applyAlignment="1">
      <alignment horizontal="center" vertical="center" wrapText="1"/>
    </xf>
    <xf numFmtId="0" fontId="28" fillId="0" borderId="17" xfId="0" applyNumberFormat="1" applyFont="1" applyFill="1" applyBorder="1" applyAlignment="1">
      <alignment horizontal="center" vertical="center" wrapText="1"/>
    </xf>
    <xf numFmtId="164" fontId="25" fillId="0" borderId="20" xfId="0" applyNumberFormat="1" applyFont="1" applyFill="1" applyBorder="1" applyAlignment="1">
      <alignment horizontal="center" vertical="center" wrapText="1"/>
    </xf>
    <xf numFmtId="164" fontId="25" fillId="0" borderId="0" xfId="0" applyNumberFormat="1" applyFont="1" applyFill="1" applyBorder="1" applyAlignment="1">
      <alignment horizontal="center" vertical="center" wrapText="1"/>
    </xf>
    <xf numFmtId="164" fontId="25" fillId="0" borderId="23" xfId="0" applyNumberFormat="1" applyFont="1" applyFill="1" applyBorder="1" applyAlignment="1">
      <alignment horizontal="center" vertical="center" wrapText="1"/>
    </xf>
    <xf numFmtId="164" fontId="25" fillId="0" borderId="27" xfId="0" applyNumberFormat="1" applyFont="1" applyFill="1" applyBorder="1" applyAlignment="1">
      <alignment horizontal="center" vertical="center" wrapText="1"/>
    </xf>
    <xf numFmtId="164" fontId="25" fillId="0" borderId="25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/>
    </xf>
    <xf numFmtId="164" fontId="29" fillId="0" borderId="15" xfId="0" applyNumberFormat="1" applyFont="1" applyFill="1" applyBorder="1" applyAlignment="1">
      <alignment horizontal="center" vertical="center" wrapText="1"/>
    </xf>
    <xf numFmtId="0" fontId="31" fillId="0" borderId="18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19" fillId="14" borderId="0" xfId="0" applyNumberFormat="1" applyFont="1" applyFill="1" applyAlignment="1">
      <alignment horizontal="center" vertical="center" wrapText="1"/>
    </xf>
    <xf numFmtId="0" fontId="17" fillId="14" borderId="0" xfId="0" applyNumberFormat="1" applyFont="1" applyFill="1" applyAlignment="1">
      <alignment horizontal="center" vertical="center" wrapText="1"/>
    </xf>
    <xf numFmtId="0" fontId="8" fillId="14" borderId="7" xfId="0" applyNumberFormat="1" applyFont="1" applyFill="1" applyBorder="1" applyAlignment="1">
      <alignment horizontal="center" vertical="center" wrapText="1"/>
    </xf>
    <xf numFmtId="0" fontId="8" fillId="14" borderId="0" xfId="0" applyNumberFormat="1" applyFont="1" applyFill="1" applyBorder="1" applyAlignment="1">
      <alignment horizontal="center" vertical="center" wrapText="1"/>
    </xf>
    <xf numFmtId="164" fontId="8" fillId="14" borderId="0" xfId="0" applyNumberFormat="1" applyFont="1" applyFill="1" applyBorder="1" applyAlignment="1">
      <alignment horizontal="center" vertical="center" wrapText="1"/>
    </xf>
    <xf numFmtId="0" fontId="7" fillId="14" borderId="0" xfId="0" applyNumberFormat="1" applyFont="1" applyFill="1" applyAlignment="1">
      <alignment horizontal="center" vertical="center" wrapText="1"/>
    </xf>
    <xf numFmtId="164" fontId="16" fillId="14" borderId="0" xfId="0" applyNumberFormat="1" applyFont="1" applyFill="1" applyAlignment="1">
      <alignment horizontal="center" vertical="center" wrapText="1"/>
    </xf>
    <xf numFmtId="0" fontId="16" fillId="14" borderId="0" xfId="0" applyNumberFormat="1" applyFont="1" applyFill="1" applyAlignment="1">
      <alignment horizontal="center" vertical="center" wrapText="1"/>
    </xf>
    <xf numFmtId="0" fontId="12" fillId="14" borderId="0" xfId="0" applyNumberFormat="1" applyFont="1" applyFill="1" applyAlignment="1">
      <alignment horizontal="center" vertical="top" wrapText="1"/>
    </xf>
    <xf numFmtId="0" fontId="33" fillId="14" borderId="9" xfId="1" applyNumberFormat="1" applyFill="1" applyBorder="1" applyAlignment="1">
      <alignment vertical="center" wrapText="1"/>
    </xf>
    <xf numFmtId="0" fontId="16" fillId="14" borderId="9" xfId="0" applyNumberFormat="1" applyFont="1" applyFill="1" applyBorder="1" applyAlignment="1">
      <alignment vertical="center" wrapText="1"/>
    </xf>
    <xf numFmtId="0" fontId="19" fillId="14" borderId="0" xfId="0" applyNumberFormat="1" applyFont="1" applyFill="1" applyAlignment="1">
      <alignment vertical="top" wrapText="1"/>
    </xf>
    <xf numFmtId="0" fontId="4" fillId="14" borderId="0" xfId="0" applyNumberFormat="1" applyFont="1" applyFill="1" applyAlignment="1">
      <alignment vertical="center" wrapText="1"/>
    </xf>
    <xf numFmtId="0" fontId="19" fillId="14" borderId="8" xfId="0" applyNumberFormat="1" applyFont="1" applyFill="1" applyBorder="1" applyAlignment="1">
      <alignment horizontal="left" vertical="center" wrapText="1"/>
    </xf>
    <xf numFmtId="0" fontId="19" fillId="14" borderId="0" xfId="0" applyNumberFormat="1" applyFont="1" applyFill="1" applyAlignment="1">
      <alignment horizontal="left" vertical="center" wrapText="1"/>
    </xf>
    <xf numFmtId="0" fontId="20" fillId="0" borderId="12" xfId="0" applyNumberFormat="1" applyFont="1" applyBorder="1" applyAlignment="1">
      <alignment horizontal="center" vertical="center" wrapText="1"/>
    </xf>
    <xf numFmtId="0" fontId="24" fillId="3" borderId="12" xfId="0" applyNumberFormat="1" applyFont="1" applyFill="1" applyBorder="1" applyAlignment="1">
      <alignment horizontal="center" vertical="center" wrapText="1"/>
    </xf>
    <xf numFmtId="0" fontId="24" fillId="3" borderId="18" xfId="0" applyNumberFormat="1" applyFont="1" applyFill="1" applyBorder="1" applyAlignment="1">
      <alignment horizontal="center" vertical="center" wrapText="1"/>
    </xf>
    <xf numFmtId="0" fontId="11" fillId="14" borderId="0" xfId="0" applyNumberFormat="1" applyFont="1" applyFill="1" applyAlignment="1">
      <alignment horizontal="center" vertical="center" wrapText="1"/>
    </xf>
    <xf numFmtId="0" fontId="18" fillId="14" borderId="0" xfId="0" applyNumberFormat="1" applyFont="1" applyFill="1" applyAlignment="1">
      <alignment horizontal="center" vertical="center" wrapText="1"/>
    </xf>
    <xf numFmtId="0" fontId="12" fillId="14" borderId="0" xfId="0" applyNumberFormat="1" applyFont="1" applyFill="1" applyAlignment="1">
      <alignment vertical="top" wrapText="1"/>
    </xf>
    <xf numFmtId="0" fontId="33" fillId="14" borderId="0" xfId="1" applyFill="1" applyAlignment="1">
      <alignment horizontal="center" vertical="center" wrapText="1"/>
    </xf>
    <xf numFmtId="0" fontId="5" fillId="14" borderId="0" xfId="0" applyNumberFormat="1" applyFont="1" applyFill="1" applyAlignment="1">
      <alignment vertical="top" wrapText="1"/>
    </xf>
    <xf numFmtId="0" fontId="20" fillId="0" borderId="1" xfId="0" applyNumberFormat="1" applyFont="1" applyBorder="1" applyAlignment="1">
      <alignment horizontal="center" vertical="center" wrapText="1"/>
    </xf>
    <xf numFmtId="164" fontId="26" fillId="0" borderId="10" xfId="0" applyNumberFormat="1" applyFont="1" applyFill="1" applyBorder="1" applyAlignment="1">
      <alignment horizontal="center" vertical="center" wrapText="1"/>
    </xf>
    <xf numFmtId="0" fontId="26" fillId="0" borderId="11" xfId="0" applyNumberFormat="1" applyFont="1" applyFill="1" applyBorder="1" applyAlignment="1">
      <alignment horizontal="center" vertical="center" wrapText="1"/>
    </xf>
    <xf numFmtId="164" fontId="16" fillId="14" borderId="0" xfId="0" applyNumberFormat="1" applyFont="1" applyFill="1" applyAlignment="1">
      <alignment vertical="top" wrapText="1"/>
    </xf>
    <xf numFmtId="0" fontId="14" fillId="14" borderId="0" xfId="0" applyNumberFormat="1" applyFont="1" applyFill="1" applyAlignment="1">
      <alignment vertical="top" wrapText="1"/>
    </xf>
    <xf numFmtId="164" fontId="32" fillId="14" borderId="0" xfId="0" applyNumberFormat="1" applyFont="1" applyFill="1" applyAlignment="1">
      <alignment horizontal="center" vertical="center" wrapText="1"/>
    </xf>
    <xf numFmtId="0" fontId="9" fillId="14" borderId="0" xfId="0" applyNumberFormat="1" applyFont="1" applyFill="1" applyAlignment="1">
      <alignment vertical="top" wrapText="1"/>
    </xf>
    <xf numFmtId="0" fontId="3" fillId="14" borderId="0" xfId="0" applyNumberFormat="1" applyFont="1" applyFill="1" applyAlignment="1">
      <alignment vertical="top" wrapText="1"/>
    </xf>
    <xf numFmtId="164" fontId="2" fillId="14" borderId="0" xfId="0" applyNumberFormat="1" applyFont="1" applyFill="1" applyAlignment="1">
      <alignment vertical="top" wrapText="1"/>
    </xf>
    <xf numFmtId="0" fontId="2" fillId="14" borderId="0" xfId="0" applyNumberFormat="1" applyFont="1" applyFill="1" applyAlignment="1">
      <alignment vertical="top" wrapText="1"/>
    </xf>
    <xf numFmtId="0" fontId="7" fillId="14" borderId="0" xfId="0" applyNumberFormat="1" applyFont="1" applyFill="1" applyAlignment="1">
      <alignment vertical="top" wrapText="1"/>
    </xf>
    <xf numFmtId="0" fontId="2" fillId="14" borderId="0" xfId="0" applyNumberFormat="1" applyFont="1" applyFill="1" applyAlignment="1">
      <alignment horizontal="left" vertical="center" wrapText="1"/>
    </xf>
    <xf numFmtId="164" fontId="26" fillId="0" borderId="28" xfId="0" applyNumberFormat="1" applyFont="1" applyFill="1" applyBorder="1" applyAlignment="1">
      <alignment horizontal="center" vertical="center" wrapText="1"/>
    </xf>
    <xf numFmtId="0" fontId="10" fillId="14" borderId="0" xfId="0" applyNumberFormat="1" applyFont="1" applyFill="1" applyAlignment="1">
      <alignment vertical="top" wrapText="1"/>
    </xf>
    <xf numFmtId="0" fontId="27" fillId="12" borderId="12" xfId="0" applyNumberFormat="1" applyFont="1" applyFill="1" applyBorder="1" applyAlignment="1">
      <alignment horizontal="center" vertical="center" wrapText="1"/>
    </xf>
    <xf numFmtId="164" fontId="24" fillId="0" borderId="24" xfId="0" applyNumberFormat="1" applyFont="1" applyFill="1" applyBorder="1" applyAlignment="1">
      <alignment horizontal="center" vertical="center" wrapText="1"/>
    </xf>
    <xf numFmtId="0" fontId="22" fillId="8" borderId="24" xfId="0" applyNumberFormat="1" applyFont="1" applyFill="1" applyBorder="1" applyAlignment="1">
      <alignment horizontal="center" vertical="center" wrapText="1"/>
    </xf>
    <xf numFmtId="0" fontId="27" fillId="12" borderId="18" xfId="0" applyNumberFormat="1" applyFont="1" applyFill="1" applyBorder="1" applyAlignment="1">
      <alignment horizontal="center" vertical="center" wrapText="1"/>
    </xf>
    <xf numFmtId="0" fontId="25" fillId="6" borderId="18" xfId="0" applyNumberFormat="1" applyFont="1" applyFill="1" applyBorder="1" applyAlignment="1">
      <alignment horizontal="center" vertical="center" wrapText="1"/>
    </xf>
    <xf numFmtId="0" fontId="2" fillId="14" borderId="18" xfId="0" applyNumberFormat="1" applyFont="1" applyFill="1" applyBorder="1" applyAlignment="1">
      <alignment horizontal="left" vertical="center" wrapText="1"/>
    </xf>
    <xf numFmtId="0" fontId="25" fillId="0" borderId="6" xfId="0" applyNumberFormat="1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0" fontId="11" fillId="14" borderId="0" xfId="0" applyNumberFormat="1" applyFont="1" applyFill="1" applyAlignment="1">
      <alignment vertical="top" wrapText="1"/>
    </xf>
    <xf numFmtId="0" fontId="24" fillId="0" borderId="15" xfId="0" applyNumberFormat="1" applyFont="1" applyBorder="1" applyAlignment="1">
      <alignment horizontal="right" vertical="center" wrapText="1"/>
    </xf>
    <xf numFmtId="0" fontId="24" fillId="0" borderId="20" xfId="0" applyNumberFormat="1" applyFont="1" applyBorder="1" applyAlignment="1">
      <alignment horizontal="right" vertical="center" wrapText="1"/>
    </xf>
    <xf numFmtId="0" fontId="24" fillId="0" borderId="14" xfId="0" applyNumberFormat="1" applyFont="1" applyBorder="1" applyAlignment="1">
      <alignment horizontal="right" vertical="center" wrapText="1"/>
    </xf>
    <xf numFmtId="0" fontId="24" fillId="0" borderId="17" xfId="0" applyNumberFormat="1" applyFont="1" applyBorder="1" applyAlignment="1">
      <alignment horizontal="right" vertical="center" wrapText="1"/>
    </xf>
    <xf numFmtId="0" fontId="24" fillId="0" borderId="0" xfId="0" applyNumberFormat="1" applyFont="1" applyBorder="1" applyAlignment="1">
      <alignment horizontal="right" vertical="center" wrapText="1"/>
    </xf>
    <xf numFmtId="0" fontId="24" fillId="0" borderId="16" xfId="0" applyNumberFormat="1" applyFont="1" applyBorder="1" applyAlignment="1">
      <alignment horizontal="right" vertical="center" wrapText="1"/>
    </xf>
    <xf numFmtId="0" fontId="24" fillId="0" borderId="1" xfId="0" applyNumberFormat="1" applyFont="1" applyBorder="1" applyAlignment="1">
      <alignment horizontal="right" vertical="center" wrapText="1"/>
    </xf>
    <xf numFmtId="0" fontId="24" fillId="0" borderId="2" xfId="0" applyNumberFormat="1" applyFont="1" applyBorder="1" applyAlignment="1">
      <alignment horizontal="right" vertical="center" wrapText="1"/>
    </xf>
    <xf numFmtId="0" fontId="24" fillId="0" borderId="3" xfId="0" applyNumberFormat="1" applyFont="1" applyBorder="1" applyAlignment="1">
      <alignment horizontal="right" vertical="center" wrapText="1"/>
    </xf>
    <xf numFmtId="0" fontId="30" fillId="0" borderId="1" xfId="0" applyNumberFormat="1" applyFont="1" applyBorder="1" applyAlignment="1">
      <alignment horizontal="right" vertical="center" wrapText="1"/>
    </xf>
    <xf numFmtId="0" fontId="30" fillId="0" borderId="2" xfId="0" applyNumberFormat="1" applyFont="1" applyBorder="1" applyAlignment="1">
      <alignment horizontal="right" vertical="center" wrapText="1"/>
    </xf>
    <xf numFmtId="0" fontId="30" fillId="0" borderId="3" xfId="0" applyNumberFormat="1" applyFont="1" applyBorder="1" applyAlignment="1">
      <alignment horizontal="right" vertical="center" wrapText="1"/>
    </xf>
    <xf numFmtId="0" fontId="24" fillId="0" borderId="18" xfId="0" applyNumberFormat="1" applyFont="1" applyBorder="1" applyAlignment="1">
      <alignment horizontal="right" vertical="center" wrapText="1"/>
    </xf>
    <xf numFmtId="0" fontId="6" fillId="0" borderId="7" xfId="0" applyNumberFormat="1" applyFont="1" applyBorder="1" applyAlignment="1">
      <alignment horizontal="left" vertical="center" wrapText="1"/>
    </xf>
    <xf numFmtId="0" fontId="19" fillId="0" borderId="8" xfId="0" applyNumberFormat="1" applyFont="1" applyBorder="1" applyAlignment="1">
      <alignment horizontal="left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3" fillId="2" borderId="2" xfId="0" applyNumberFormat="1" applyFont="1" applyFill="1" applyBorder="1" applyAlignment="1">
      <alignment horizontal="center" vertical="center" wrapText="1"/>
    </xf>
    <xf numFmtId="0" fontId="23" fillId="2" borderId="3" xfId="0" applyNumberFormat="1" applyFont="1" applyFill="1" applyBorder="1" applyAlignment="1">
      <alignment horizontal="center" vertical="center" wrapText="1"/>
    </xf>
    <xf numFmtId="0" fontId="24" fillId="0" borderId="24" xfId="0" applyNumberFormat="1" applyFont="1" applyBorder="1" applyAlignment="1">
      <alignment horizontal="right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4" xfId="0" applyNumberFormat="1" applyFont="1" applyBorder="1" applyAlignment="1">
      <alignment horizontal="center" vertical="center" wrapText="1"/>
    </xf>
    <xf numFmtId="0" fontId="22" fillId="0" borderId="5" xfId="0" applyNumberFormat="1" applyFont="1" applyBorder="1" applyAlignment="1">
      <alignment horizontal="center" vertical="center" wrapText="1"/>
    </xf>
    <xf numFmtId="0" fontId="19" fillId="14" borderId="7" xfId="0" applyNumberFormat="1" applyFont="1" applyFill="1" applyBorder="1" applyAlignment="1">
      <alignment horizontal="left" vertical="center" wrapText="1"/>
    </xf>
    <xf numFmtId="0" fontId="19" fillId="14" borderId="8" xfId="0" applyNumberFormat="1" applyFont="1" applyFill="1" applyBorder="1" applyAlignment="1">
      <alignment horizontal="left" vertical="center" wrapText="1"/>
    </xf>
    <xf numFmtId="0" fontId="21" fillId="2" borderId="0" xfId="0" applyNumberFormat="1" applyFont="1" applyFill="1" applyAlignment="1">
      <alignment horizontal="center" vertical="top" wrapText="1"/>
    </xf>
    <xf numFmtId="0" fontId="22" fillId="0" borderId="2" xfId="0" applyNumberFormat="1" applyFont="1" applyBorder="1" applyAlignment="1">
      <alignment horizontal="center" vertical="center" wrapText="1"/>
    </xf>
    <xf numFmtId="0" fontId="22" fillId="0" borderId="3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left" vertical="center" wrapText="1"/>
    </xf>
    <xf numFmtId="0" fontId="22" fillId="0" borderId="4" xfId="0" applyNumberFormat="1" applyFont="1" applyBorder="1" applyAlignment="1">
      <alignment horizontal="left" vertical="center" wrapText="1"/>
    </xf>
    <xf numFmtId="0" fontId="22" fillId="0" borderId="5" xfId="0" applyNumberFormat="1" applyFont="1" applyBorder="1" applyAlignment="1">
      <alignment horizontal="left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0" fillId="0" borderId="4" xfId="0" applyNumberFormat="1" applyFont="1" applyBorder="1" applyAlignment="1">
      <alignment horizontal="center" vertical="center" wrapText="1"/>
    </xf>
    <xf numFmtId="0" fontId="20" fillId="0" borderId="5" xfId="0" applyNumberFormat="1" applyFont="1" applyBorder="1" applyAlignment="1">
      <alignment horizontal="center" vertical="center" wrapText="1"/>
    </xf>
    <xf numFmtId="0" fontId="3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khail.lavrienko@dkc.ru&#1052;&#1080;&#1093;&#1072;&#1080;&#1083;%20&#1042;&#1083;&#1072;&#1076;&#1080;&#1084;&#1080;&#1088;&#1086;&#1074;&#1080;&#1095;8-983-051-01-63&#1047;&#1072;%202%20&#1082;&#1074;.%20&#1085;&#1077;%20&#1087;&#1088;&#1077;&#1076;&#1086;&#1089;&#1090;&#1072;&#1074;&#1083;." TargetMode="External"/><Relationship Id="rId2" Type="http://schemas.openxmlformats.org/officeDocument/2006/relationships/hyperlink" Target="mailto:armaton@psfond.ru" TargetMode="External"/><Relationship Id="rId1" Type="http://schemas.openxmlformats.org/officeDocument/2006/relationships/hyperlink" Target="https://www.nso.ru/news/4656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belaya.baza.87@mail.ru288-55-33%20&#1050;&#1091;&#1079;&#1085;&#1077;&#1094;&#1086;&#1074;%20&#1040;.&#1042;.&#1047;&#1072;%202%20&#1082;&#1074;.%20&#1085;&#1077;%20&#1087;&#1088;&#1077;&#1076;&#1086;&#1089;&#1090;." TargetMode="External"/><Relationship Id="rId4" Type="http://schemas.openxmlformats.org/officeDocument/2006/relationships/hyperlink" Target="mailto:sewerina-2002@ya.ru,&#1079;&#1072;%203%20,%204%20&#1082;&#1074;,%201%20&#1082;&#1074;.%20&#1080;%202%20&#1082;&#1074;.%20&#1085;&#1077;%20&#1087;&#1088;&#1077;&#1076;&#1086;&#1089;&#1090;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53"/>
  <sheetViews>
    <sheetView tabSelected="1" zoomScale="85" zoomScaleNormal="85" workbookViewId="0">
      <pane ySplit="7" topLeftCell="A8" activePane="bottomLeft" state="frozen"/>
      <selection pane="bottomLeft" activeCell="O3" sqref="O3"/>
    </sheetView>
  </sheetViews>
  <sheetFormatPr defaultColWidth="9.140625" defaultRowHeight="15" x14ac:dyDescent="0.25"/>
  <cols>
    <col min="1" max="2" width="5.7109375" style="1" customWidth="1"/>
    <col min="3" max="3" width="28.85546875" style="2" customWidth="1"/>
    <col min="4" max="4" width="22.7109375" style="3" customWidth="1"/>
    <col min="5" max="5" width="17.5703125" style="3" customWidth="1"/>
    <col min="6" max="6" width="15.140625" style="3" customWidth="1"/>
    <col min="7" max="7" width="32.42578125" style="3" customWidth="1"/>
    <col min="8" max="8" width="23" style="3" customWidth="1"/>
    <col min="9" max="9" width="23.42578125" style="3" customWidth="1"/>
    <col min="10" max="10" width="18.140625" style="3" customWidth="1"/>
    <col min="11" max="11" width="21.140625" style="3" customWidth="1"/>
    <col min="12" max="12" width="24.85546875" style="3" customWidth="1"/>
    <col min="13" max="13" width="26.7109375" style="4" customWidth="1"/>
    <col min="14" max="14" width="10.42578125" style="4" customWidth="1"/>
    <col min="15" max="15" width="12.140625" style="4" bestFit="1" customWidth="1"/>
    <col min="16" max="16" width="10.140625" style="4" bestFit="1" customWidth="1"/>
    <col min="17" max="16384" width="9.140625" style="4"/>
  </cols>
  <sheetData>
    <row r="2" spans="1:15" ht="27.75" x14ac:dyDescent="0.25">
      <c r="A2" s="274" t="s">
        <v>682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</row>
    <row r="5" spans="1:15" s="5" customFormat="1" ht="31.5" customHeight="1" x14ac:dyDescent="0.25">
      <c r="A5" s="280" t="s">
        <v>0</v>
      </c>
      <c r="B5" s="280"/>
      <c r="C5" s="277" t="s">
        <v>1</v>
      </c>
      <c r="D5" s="269" t="s">
        <v>2</v>
      </c>
      <c r="E5" s="269" t="s">
        <v>3</v>
      </c>
      <c r="F5" s="269" t="s">
        <v>4</v>
      </c>
      <c r="G5" s="269" t="s">
        <v>5</v>
      </c>
      <c r="H5" s="269" t="s">
        <v>6</v>
      </c>
      <c r="I5" s="269" t="s">
        <v>7</v>
      </c>
      <c r="J5" s="275"/>
      <c r="K5" s="276"/>
      <c r="L5" s="269" t="s">
        <v>8</v>
      </c>
    </row>
    <row r="6" spans="1:15" s="5" customFormat="1" ht="47.25" customHeight="1" x14ac:dyDescent="0.25">
      <c r="A6" s="281"/>
      <c r="B6" s="281"/>
      <c r="C6" s="278"/>
      <c r="D6" s="270"/>
      <c r="E6" s="270"/>
      <c r="F6" s="270"/>
      <c r="G6" s="270"/>
      <c r="H6" s="270"/>
      <c r="I6" s="269" t="s">
        <v>9</v>
      </c>
      <c r="J6" s="269" t="s">
        <v>10</v>
      </c>
      <c r="K6" s="276"/>
      <c r="L6" s="270"/>
    </row>
    <row r="7" spans="1:15" s="5" customFormat="1" ht="63" x14ac:dyDescent="0.25">
      <c r="A7" s="282"/>
      <c r="B7" s="282"/>
      <c r="C7" s="279"/>
      <c r="D7" s="271"/>
      <c r="E7" s="271"/>
      <c r="F7" s="271"/>
      <c r="G7" s="271"/>
      <c r="H7" s="271"/>
      <c r="I7" s="271"/>
      <c r="J7" s="7" t="s">
        <v>650</v>
      </c>
      <c r="K7" s="7" t="s">
        <v>11</v>
      </c>
      <c r="L7" s="271"/>
      <c r="M7" s="130"/>
    </row>
    <row r="8" spans="1:15" ht="36.75" customHeight="1" x14ac:dyDescent="0.25">
      <c r="A8" s="265" t="s">
        <v>12</v>
      </c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7"/>
    </row>
    <row r="9" spans="1:15" ht="110.25" x14ac:dyDescent="0.25">
      <c r="A9" s="6">
        <v>1</v>
      </c>
      <c r="B9" s="8">
        <v>1</v>
      </c>
      <c r="C9" s="9" t="s">
        <v>13</v>
      </c>
      <c r="D9" s="10" t="s">
        <v>14</v>
      </c>
      <c r="E9" s="10" t="s">
        <v>15</v>
      </c>
      <c r="F9" s="11" t="s">
        <v>16</v>
      </c>
      <c r="G9" s="12" t="s">
        <v>17</v>
      </c>
      <c r="H9" s="82" t="s">
        <v>18</v>
      </c>
      <c r="I9" s="80">
        <v>1632800</v>
      </c>
      <c r="J9" s="94">
        <v>44250</v>
      </c>
      <c r="K9" s="80">
        <v>722788.5</v>
      </c>
      <c r="L9" s="81">
        <v>63</v>
      </c>
      <c r="M9" s="222" t="s">
        <v>530</v>
      </c>
      <c r="N9" s="13"/>
      <c r="O9" s="13"/>
    </row>
    <row r="10" spans="1:15" ht="90" x14ac:dyDescent="0.25">
      <c r="A10" s="6">
        <v>2</v>
      </c>
      <c r="B10" s="8">
        <v>2</v>
      </c>
      <c r="C10" s="9" t="s">
        <v>19</v>
      </c>
      <c r="D10" s="10" t="s">
        <v>20</v>
      </c>
      <c r="E10" s="10" t="s">
        <v>15</v>
      </c>
      <c r="F10" s="11" t="s">
        <v>40</v>
      </c>
      <c r="G10" s="12" t="s">
        <v>21</v>
      </c>
      <c r="H10" s="82" t="s">
        <v>18</v>
      </c>
      <c r="I10" s="80">
        <v>780000</v>
      </c>
      <c r="J10" s="94">
        <v>100390.39999999999</v>
      </c>
      <c r="K10" s="80">
        <v>756121.4</v>
      </c>
      <c r="L10" s="81">
        <v>20</v>
      </c>
      <c r="M10" s="212" t="s">
        <v>512</v>
      </c>
      <c r="N10" s="13"/>
    </row>
    <row r="11" spans="1:15" ht="63" x14ac:dyDescent="0.25">
      <c r="A11" s="137">
        <v>3</v>
      </c>
      <c r="B11" s="8">
        <v>3</v>
      </c>
      <c r="C11" s="9" t="s">
        <v>600</v>
      </c>
      <c r="D11" s="10" t="s">
        <v>585</v>
      </c>
      <c r="E11" s="10" t="s">
        <v>15</v>
      </c>
      <c r="F11" s="11" t="s">
        <v>184</v>
      </c>
      <c r="G11" s="12" t="s">
        <v>22</v>
      </c>
      <c r="H11" s="82" t="s">
        <v>18</v>
      </c>
      <c r="I11" s="94">
        <v>593500</v>
      </c>
      <c r="J11" s="94">
        <v>0</v>
      </c>
      <c r="K11" s="80">
        <v>604400</v>
      </c>
      <c r="L11" s="81">
        <v>200</v>
      </c>
      <c r="M11" s="204" t="s">
        <v>23</v>
      </c>
    </row>
    <row r="12" spans="1:15" ht="94.5" x14ac:dyDescent="0.25">
      <c r="A12" s="157">
        <v>4</v>
      </c>
      <c r="B12" s="8">
        <v>4</v>
      </c>
      <c r="C12" s="9" t="s">
        <v>24</v>
      </c>
      <c r="D12" s="10" t="s">
        <v>25</v>
      </c>
      <c r="E12" s="10" t="s">
        <v>15</v>
      </c>
      <c r="F12" s="14" t="s">
        <v>586</v>
      </c>
      <c r="G12" s="10" t="s">
        <v>26</v>
      </c>
      <c r="H12" s="82" t="s">
        <v>18</v>
      </c>
      <c r="I12" s="80">
        <v>500000</v>
      </c>
      <c r="J12" s="80">
        <v>0</v>
      </c>
      <c r="K12" s="80">
        <v>604337</v>
      </c>
      <c r="L12" s="81">
        <v>64</v>
      </c>
      <c r="M12" s="223" t="s">
        <v>416</v>
      </c>
    </row>
    <row r="13" spans="1:15" ht="47.25" x14ac:dyDescent="0.25">
      <c r="A13" s="157">
        <v>5</v>
      </c>
      <c r="B13" s="8">
        <v>5</v>
      </c>
      <c r="C13" s="9" t="s">
        <v>27</v>
      </c>
      <c r="D13" s="10" t="s">
        <v>28</v>
      </c>
      <c r="E13" s="10" t="s">
        <v>15</v>
      </c>
      <c r="F13" s="11" t="s">
        <v>29</v>
      </c>
      <c r="G13" s="12" t="s">
        <v>22</v>
      </c>
      <c r="H13" s="82" t="s">
        <v>18</v>
      </c>
      <c r="I13" s="80">
        <v>14541900</v>
      </c>
      <c r="J13" s="94">
        <v>147000</v>
      </c>
      <c r="K13" s="80">
        <v>13187000</v>
      </c>
      <c r="L13" s="81">
        <v>600</v>
      </c>
      <c r="M13" s="204" t="s">
        <v>30</v>
      </c>
    </row>
    <row r="14" spans="1:15" ht="63" x14ac:dyDescent="0.25">
      <c r="A14" s="157">
        <v>6</v>
      </c>
      <c r="B14" s="8">
        <v>6</v>
      </c>
      <c r="C14" s="9" t="s">
        <v>31</v>
      </c>
      <c r="D14" s="10" t="s">
        <v>32</v>
      </c>
      <c r="E14" s="10" t="s">
        <v>15</v>
      </c>
      <c r="F14" s="11" t="s">
        <v>450</v>
      </c>
      <c r="G14" s="12" t="s">
        <v>22</v>
      </c>
      <c r="H14" s="82" t="s">
        <v>466</v>
      </c>
      <c r="I14" s="94">
        <v>1695800</v>
      </c>
      <c r="J14" s="94">
        <v>45300</v>
      </c>
      <c r="K14" s="80">
        <v>1960793.9</v>
      </c>
      <c r="L14" s="81">
        <v>436</v>
      </c>
      <c r="M14" s="206" t="s">
        <v>595</v>
      </c>
      <c r="N14" s="13"/>
      <c r="O14" s="13"/>
    </row>
    <row r="15" spans="1:15" s="45" customFormat="1" ht="63" x14ac:dyDescent="0.25">
      <c r="A15" s="157">
        <v>7</v>
      </c>
      <c r="B15" s="8">
        <v>7</v>
      </c>
      <c r="C15" s="9" t="s">
        <v>31</v>
      </c>
      <c r="D15" s="135" t="s">
        <v>596</v>
      </c>
      <c r="E15" s="135" t="s">
        <v>15</v>
      </c>
      <c r="F15" s="11">
        <v>2023</v>
      </c>
      <c r="G15" s="12" t="s">
        <v>22</v>
      </c>
      <c r="H15" s="82" t="s">
        <v>466</v>
      </c>
      <c r="I15" s="94">
        <v>3943</v>
      </c>
      <c r="J15" s="94">
        <v>4950</v>
      </c>
      <c r="K15" s="80">
        <v>8893</v>
      </c>
      <c r="L15" s="81"/>
      <c r="M15" s="207"/>
      <c r="N15" s="13"/>
      <c r="O15" s="13"/>
    </row>
    <row r="16" spans="1:15" s="45" customFormat="1" ht="63" x14ac:dyDescent="0.25">
      <c r="A16" s="157">
        <v>8</v>
      </c>
      <c r="B16" s="8">
        <v>8</v>
      </c>
      <c r="C16" s="9" t="s">
        <v>31</v>
      </c>
      <c r="D16" s="135" t="s">
        <v>597</v>
      </c>
      <c r="E16" s="135" t="s">
        <v>15</v>
      </c>
      <c r="F16" s="11">
        <v>2023</v>
      </c>
      <c r="G16" s="12" t="s">
        <v>22</v>
      </c>
      <c r="H16" s="82" t="s">
        <v>466</v>
      </c>
      <c r="I16" s="94">
        <v>9490.7000000000007</v>
      </c>
      <c r="J16" s="94">
        <v>4220</v>
      </c>
      <c r="K16" s="94">
        <v>13710.7</v>
      </c>
      <c r="L16" s="81"/>
      <c r="M16" s="208"/>
      <c r="N16" s="13"/>
      <c r="O16" s="13"/>
    </row>
    <row r="17" spans="1:16" ht="150" x14ac:dyDescent="0.25">
      <c r="A17" s="157">
        <v>9</v>
      </c>
      <c r="B17" s="8">
        <v>9</v>
      </c>
      <c r="C17" s="9" t="s">
        <v>33</v>
      </c>
      <c r="D17" s="10" t="s">
        <v>34</v>
      </c>
      <c r="E17" s="10" t="s">
        <v>15</v>
      </c>
      <c r="F17" s="14" t="s">
        <v>588</v>
      </c>
      <c r="G17" s="12" t="s">
        <v>35</v>
      </c>
      <c r="H17" s="82" t="s">
        <v>18</v>
      </c>
      <c r="I17" s="94">
        <v>2097900</v>
      </c>
      <c r="J17" s="94">
        <v>229114</v>
      </c>
      <c r="K17" s="94">
        <v>2097900</v>
      </c>
      <c r="L17" s="81">
        <v>257</v>
      </c>
      <c r="M17" s="224" t="s">
        <v>513</v>
      </c>
      <c r="P17" s="13"/>
    </row>
    <row r="18" spans="1:16" ht="78.75" x14ac:dyDescent="0.25">
      <c r="A18" s="157">
        <v>10</v>
      </c>
      <c r="B18" s="8">
        <v>10</v>
      </c>
      <c r="C18" s="9" t="s">
        <v>36</v>
      </c>
      <c r="D18" s="10" t="s">
        <v>37</v>
      </c>
      <c r="E18" s="10" t="s">
        <v>15</v>
      </c>
      <c r="F18" s="11" t="s">
        <v>38</v>
      </c>
      <c r="G18" s="12" t="s">
        <v>39</v>
      </c>
      <c r="H18" s="82" t="s">
        <v>18</v>
      </c>
      <c r="I18" s="94">
        <v>650000</v>
      </c>
      <c r="J18" s="94">
        <v>0</v>
      </c>
      <c r="K18" s="94">
        <v>548378</v>
      </c>
      <c r="L18" s="81">
        <v>20</v>
      </c>
      <c r="M18" s="263" t="s">
        <v>621</v>
      </c>
    </row>
    <row r="19" spans="1:16" ht="63" x14ac:dyDescent="0.25">
      <c r="A19" s="157">
        <v>11</v>
      </c>
      <c r="B19" s="8">
        <v>11</v>
      </c>
      <c r="C19" s="9" t="s">
        <v>41</v>
      </c>
      <c r="D19" s="10" t="s">
        <v>42</v>
      </c>
      <c r="E19" s="10" t="s">
        <v>15</v>
      </c>
      <c r="F19" s="10" t="s">
        <v>43</v>
      </c>
      <c r="G19" s="10" t="s">
        <v>39</v>
      </c>
      <c r="H19" s="82" t="s">
        <v>18</v>
      </c>
      <c r="I19" s="80">
        <v>800000</v>
      </c>
      <c r="J19" s="94">
        <v>0</v>
      </c>
      <c r="K19" s="80">
        <v>320000</v>
      </c>
      <c r="L19" s="82">
        <v>50</v>
      </c>
      <c r="M19" s="264"/>
    </row>
    <row r="20" spans="1:16" ht="47.25" x14ac:dyDescent="0.25">
      <c r="A20" s="157">
        <v>12</v>
      </c>
      <c r="B20" s="8">
        <v>12</v>
      </c>
      <c r="C20" s="9" t="s">
        <v>524</v>
      </c>
      <c r="D20" s="10" t="s">
        <v>45</v>
      </c>
      <c r="E20" s="10" t="s">
        <v>15</v>
      </c>
      <c r="F20" s="11" t="s">
        <v>46</v>
      </c>
      <c r="G20" s="12" t="s">
        <v>22</v>
      </c>
      <c r="H20" s="82" t="s">
        <v>18</v>
      </c>
      <c r="I20" s="94">
        <v>1624400</v>
      </c>
      <c r="J20" s="94">
        <v>38100</v>
      </c>
      <c r="K20" s="80">
        <v>47700</v>
      </c>
      <c r="L20" s="81">
        <v>12</v>
      </c>
      <c r="M20" s="204" t="s">
        <v>30</v>
      </c>
    </row>
    <row r="21" spans="1:16" ht="47.25" x14ac:dyDescent="0.25">
      <c r="A21" s="157">
        <v>13</v>
      </c>
      <c r="B21" s="8">
        <v>13</v>
      </c>
      <c r="C21" s="9" t="s">
        <v>47</v>
      </c>
      <c r="D21" s="10" t="s">
        <v>48</v>
      </c>
      <c r="E21" s="10" t="s">
        <v>15</v>
      </c>
      <c r="F21" s="11" t="s">
        <v>46</v>
      </c>
      <c r="G21" s="12" t="s">
        <v>22</v>
      </c>
      <c r="H21" s="82" t="s">
        <v>18</v>
      </c>
      <c r="I21" s="94">
        <v>146300</v>
      </c>
      <c r="J21" s="94">
        <v>0</v>
      </c>
      <c r="K21" s="80">
        <v>49200</v>
      </c>
      <c r="L21" s="81">
        <v>10</v>
      </c>
      <c r="M21" s="204" t="s">
        <v>30</v>
      </c>
    </row>
    <row r="22" spans="1:16" ht="63" x14ac:dyDescent="0.25">
      <c r="A22" s="157">
        <v>14</v>
      </c>
      <c r="B22" s="8">
        <v>14</v>
      </c>
      <c r="C22" s="9" t="s">
        <v>49</v>
      </c>
      <c r="D22" s="10" t="s">
        <v>404</v>
      </c>
      <c r="E22" s="10" t="s">
        <v>15</v>
      </c>
      <c r="F22" s="11" t="s">
        <v>40</v>
      </c>
      <c r="G22" s="12" t="s">
        <v>22</v>
      </c>
      <c r="H22" s="82" t="s">
        <v>18</v>
      </c>
      <c r="I22" s="94">
        <v>14600000</v>
      </c>
      <c r="J22" s="94">
        <v>658100</v>
      </c>
      <c r="K22" s="80">
        <v>4736900</v>
      </c>
      <c r="L22" s="81">
        <v>250</v>
      </c>
      <c r="M22" s="205" t="s">
        <v>419</v>
      </c>
    </row>
    <row r="23" spans="1:16" ht="47.25" x14ac:dyDescent="0.25">
      <c r="A23" s="157">
        <v>15</v>
      </c>
      <c r="B23" s="8">
        <v>15</v>
      </c>
      <c r="C23" s="9" t="s">
        <v>50</v>
      </c>
      <c r="D23" s="10" t="s">
        <v>45</v>
      </c>
      <c r="E23" s="10" t="s">
        <v>15</v>
      </c>
      <c r="F23" s="14" t="s">
        <v>51</v>
      </c>
      <c r="G23" s="12" t="s">
        <v>22</v>
      </c>
      <c r="H23" s="82" t="s">
        <v>18</v>
      </c>
      <c r="I23" s="80">
        <v>2105000</v>
      </c>
      <c r="J23" s="94">
        <v>150900</v>
      </c>
      <c r="K23" s="80">
        <v>309100</v>
      </c>
      <c r="L23" s="82">
        <v>6</v>
      </c>
      <c r="M23" s="204" t="s">
        <v>30</v>
      </c>
    </row>
    <row r="24" spans="1:16" ht="47.25" x14ac:dyDescent="0.25">
      <c r="A24" s="157">
        <v>16</v>
      </c>
      <c r="B24" s="8">
        <v>16</v>
      </c>
      <c r="C24" s="9" t="s">
        <v>52</v>
      </c>
      <c r="D24" s="10" t="s">
        <v>53</v>
      </c>
      <c r="E24" s="10" t="s">
        <v>15</v>
      </c>
      <c r="F24" s="10" t="s">
        <v>40</v>
      </c>
      <c r="G24" s="12" t="s">
        <v>22</v>
      </c>
      <c r="H24" s="82" t="s">
        <v>18</v>
      </c>
      <c r="I24" s="80">
        <v>150000</v>
      </c>
      <c r="J24" s="94">
        <v>9900</v>
      </c>
      <c r="K24" s="80">
        <v>37400</v>
      </c>
      <c r="L24" s="82">
        <v>15</v>
      </c>
      <c r="M24" s="204" t="s">
        <v>30</v>
      </c>
    </row>
    <row r="25" spans="1:16" ht="173.25" x14ac:dyDescent="0.25">
      <c r="A25" s="157">
        <v>17</v>
      </c>
      <c r="B25" s="8">
        <v>17</v>
      </c>
      <c r="C25" s="9" t="s">
        <v>54</v>
      </c>
      <c r="D25" s="10" t="s">
        <v>55</v>
      </c>
      <c r="E25" s="10" t="s">
        <v>15</v>
      </c>
      <c r="F25" s="12" t="s">
        <v>56</v>
      </c>
      <c r="G25" s="12" t="s">
        <v>57</v>
      </c>
      <c r="H25" s="82" t="s">
        <v>18</v>
      </c>
      <c r="I25" s="94">
        <v>110000</v>
      </c>
      <c r="J25" s="94">
        <v>9376</v>
      </c>
      <c r="K25" s="80">
        <v>122542</v>
      </c>
      <c r="L25" s="81">
        <v>24</v>
      </c>
      <c r="M25" s="204" t="s">
        <v>374</v>
      </c>
      <c r="O25" s="13"/>
    </row>
    <row r="26" spans="1:16" ht="157.5" x14ac:dyDescent="0.25">
      <c r="A26" s="157">
        <v>18</v>
      </c>
      <c r="B26" s="8">
        <v>18</v>
      </c>
      <c r="C26" s="9" t="s">
        <v>58</v>
      </c>
      <c r="D26" s="10" t="s">
        <v>59</v>
      </c>
      <c r="E26" s="10" t="s">
        <v>15</v>
      </c>
      <c r="F26" s="14" t="s">
        <v>423</v>
      </c>
      <c r="G26" s="12" t="s">
        <v>60</v>
      </c>
      <c r="H26" s="82" t="s">
        <v>18</v>
      </c>
      <c r="I26" s="80">
        <v>7300000</v>
      </c>
      <c r="J26" s="94">
        <v>120000</v>
      </c>
      <c r="K26" s="80">
        <v>340000</v>
      </c>
      <c r="L26" s="82">
        <v>2519</v>
      </c>
      <c r="M26" s="216" t="s">
        <v>61</v>
      </c>
    </row>
    <row r="27" spans="1:16" ht="47.25" x14ac:dyDescent="0.25">
      <c r="A27" s="157">
        <v>19</v>
      </c>
      <c r="B27" s="8">
        <v>19</v>
      </c>
      <c r="C27" s="9" t="s">
        <v>62</v>
      </c>
      <c r="D27" s="10" t="s">
        <v>65</v>
      </c>
      <c r="E27" s="10" t="s">
        <v>15</v>
      </c>
      <c r="F27" s="10" t="s">
        <v>208</v>
      </c>
      <c r="G27" s="12" t="s">
        <v>22</v>
      </c>
      <c r="H27" s="82" t="s">
        <v>466</v>
      </c>
      <c r="I27" s="80">
        <v>870</v>
      </c>
      <c r="J27" s="94">
        <v>650</v>
      </c>
      <c r="K27" s="80">
        <v>801</v>
      </c>
      <c r="L27" s="82"/>
      <c r="M27" s="213" t="s">
        <v>520</v>
      </c>
      <c r="O27" s="13"/>
      <c r="P27" s="13"/>
    </row>
    <row r="28" spans="1:16" ht="47.25" x14ac:dyDescent="0.25">
      <c r="A28" s="157">
        <v>20</v>
      </c>
      <c r="B28" s="8">
        <v>20</v>
      </c>
      <c r="C28" s="9" t="s">
        <v>62</v>
      </c>
      <c r="D28" s="10" t="s">
        <v>66</v>
      </c>
      <c r="E28" s="10" t="s">
        <v>15</v>
      </c>
      <c r="F28" s="135" t="s">
        <v>208</v>
      </c>
      <c r="G28" s="12" t="s">
        <v>22</v>
      </c>
      <c r="H28" s="82" t="s">
        <v>18</v>
      </c>
      <c r="I28" s="80">
        <v>4800</v>
      </c>
      <c r="J28" s="94">
        <v>2000</v>
      </c>
      <c r="K28" s="80">
        <v>4212.5</v>
      </c>
      <c r="L28" s="82"/>
      <c r="M28" s="214"/>
      <c r="O28" s="13"/>
      <c r="P28" s="13"/>
    </row>
    <row r="29" spans="1:16" ht="47.25" customHeight="1" x14ac:dyDescent="0.25">
      <c r="A29" s="157">
        <v>21</v>
      </c>
      <c r="B29" s="8">
        <v>21</v>
      </c>
      <c r="C29" s="9" t="s">
        <v>62</v>
      </c>
      <c r="D29" s="10" t="s">
        <v>429</v>
      </c>
      <c r="E29" s="10" t="s">
        <v>15</v>
      </c>
      <c r="F29" s="101">
        <v>2023</v>
      </c>
      <c r="G29" s="12" t="s">
        <v>22</v>
      </c>
      <c r="H29" s="82" t="s">
        <v>18</v>
      </c>
      <c r="I29" s="80">
        <v>9177.6</v>
      </c>
      <c r="J29" s="80">
        <v>1860</v>
      </c>
      <c r="K29" s="80">
        <v>8731</v>
      </c>
      <c r="L29" s="168"/>
      <c r="M29" s="215"/>
      <c r="O29" s="13"/>
      <c r="P29" s="13"/>
    </row>
    <row r="30" spans="1:16" ht="54.75" customHeight="1" x14ac:dyDescent="0.25">
      <c r="A30" s="157">
        <v>22</v>
      </c>
      <c r="B30" s="8">
        <v>22</v>
      </c>
      <c r="C30" s="9" t="s">
        <v>62</v>
      </c>
      <c r="D30" s="10" t="s">
        <v>66</v>
      </c>
      <c r="E30" s="10" t="s">
        <v>15</v>
      </c>
      <c r="F30" s="101">
        <v>2023</v>
      </c>
      <c r="G30" s="12" t="s">
        <v>22</v>
      </c>
      <c r="H30" s="82" t="s">
        <v>18</v>
      </c>
      <c r="I30" s="80">
        <v>4800</v>
      </c>
      <c r="J30" s="80">
        <v>3200</v>
      </c>
      <c r="K30" s="80">
        <v>4019.8</v>
      </c>
      <c r="L30" s="169"/>
      <c r="M30" s="215"/>
      <c r="O30" s="13"/>
      <c r="P30" s="13"/>
    </row>
    <row r="31" spans="1:16" s="45" customFormat="1" ht="54.75" customHeight="1" x14ac:dyDescent="0.25">
      <c r="A31" s="157">
        <v>23</v>
      </c>
      <c r="B31" s="8">
        <v>23</v>
      </c>
      <c r="C31" s="9" t="s">
        <v>62</v>
      </c>
      <c r="D31" s="135" t="s">
        <v>598</v>
      </c>
      <c r="E31" s="135" t="s">
        <v>15</v>
      </c>
      <c r="F31" s="135">
        <v>2023</v>
      </c>
      <c r="G31" s="12" t="s">
        <v>22</v>
      </c>
      <c r="H31" s="82" t="s">
        <v>18</v>
      </c>
      <c r="I31" s="80">
        <v>7200</v>
      </c>
      <c r="J31" s="80">
        <v>2500</v>
      </c>
      <c r="K31" s="80">
        <v>3787</v>
      </c>
      <c r="L31" s="169"/>
      <c r="M31" s="215"/>
      <c r="O31" s="13"/>
      <c r="P31" s="13"/>
    </row>
    <row r="32" spans="1:16" ht="126" x14ac:dyDescent="0.25">
      <c r="A32" s="157">
        <v>24</v>
      </c>
      <c r="B32" s="8">
        <v>24</v>
      </c>
      <c r="C32" s="9" t="s">
        <v>67</v>
      </c>
      <c r="D32" s="10" t="s">
        <v>68</v>
      </c>
      <c r="E32" s="10" t="s">
        <v>15</v>
      </c>
      <c r="F32" s="10" t="s">
        <v>40</v>
      </c>
      <c r="G32" s="12" t="s">
        <v>22</v>
      </c>
      <c r="H32" s="82" t="s">
        <v>18</v>
      </c>
      <c r="I32" s="80">
        <v>15000</v>
      </c>
      <c r="J32" s="94">
        <v>1731</v>
      </c>
      <c r="K32" s="80">
        <v>15000</v>
      </c>
      <c r="L32" s="82"/>
      <c r="M32" s="209" t="s">
        <v>387</v>
      </c>
      <c r="O32" s="13"/>
    </row>
    <row r="33" spans="1:17" s="45" customFormat="1" ht="47.25" x14ac:dyDescent="0.25">
      <c r="A33" s="157">
        <v>25</v>
      </c>
      <c r="B33" s="8">
        <v>25</v>
      </c>
      <c r="C33" s="9" t="s">
        <v>67</v>
      </c>
      <c r="D33" s="57" t="s">
        <v>276</v>
      </c>
      <c r="E33" s="57" t="s">
        <v>15</v>
      </c>
      <c r="F33" s="57" t="s">
        <v>208</v>
      </c>
      <c r="G33" s="12" t="s">
        <v>22</v>
      </c>
      <c r="H33" s="82" t="s">
        <v>18</v>
      </c>
      <c r="I33" s="80">
        <v>110000</v>
      </c>
      <c r="J33" s="94">
        <v>26200</v>
      </c>
      <c r="K33" s="80">
        <v>109702</v>
      </c>
      <c r="L33" s="82"/>
      <c r="M33" s="209"/>
      <c r="O33" s="13"/>
    </row>
    <row r="34" spans="1:17" s="45" customFormat="1" ht="47.25" x14ac:dyDescent="0.25">
      <c r="A34" s="157">
        <v>26</v>
      </c>
      <c r="B34" s="8">
        <v>26</v>
      </c>
      <c r="C34" s="9" t="s">
        <v>67</v>
      </c>
      <c r="D34" s="57" t="s">
        <v>277</v>
      </c>
      <c r="E34" s="57" t="s">
        <v>15</v>
      </c>
      <c r="F34" s="57" t="s">
        <v>208</v>
      </c>
      <c r="G34" s="12" t="s">
        <v>22</v>
      </c>
      <c r="H34" s="82" t="s">
        <v>18</v>
      </c>
      <c r="I34" s="80">
        <v>91000</v>
      </c>
      <c r="J34" s="94">
        <v>25200</v>
      </c>
      <c r="K34" s="80">
        <v>86644</v>
      </c>
      <c r="L34" s="82"/>
      <c r="M34" s="209"/>
      <c r="O34" s="13"/>
    </row>
    <row r="35" spans="1:17" s="45" customFormat="1" ht="63" x14ac:dyDescent="0.25">
      <c r="A35" s="157">
        <v>27</v>
      </c>
      <c r="B35" s="8">
        <v>27</v>
      </c>
      <c r="C35" s="9" t="s">
        <v>67</v>
      </c>
      <c r="D35" s="115" t="s">
        <v>452</v>
      </c>
      <c r="E35" s="115" t="s">
        <v>15</v>
      </c>
      <c r="F35" s="115" t="s">
        <v>375</v>
      </c>
      <c r="G35" s="12" t="s">
        <v>22</v>
      </c>
      <c r="H35" s="82" t="s">
        <v>18</v>
      </c>
      <c r="I35" s="109">
        <v>72930</v>
      </c>
      <c r="J35" s="94">
        <v>38600</v>
      </c>
      <c r="K35" s="109">
        <v>51670</v>
      </c>
      <c r="L35" s="82"/>
      <c r="M35" s="210"/>
      <c r="O35" s="13"/>
    </row>
    <row r="36" spans="1:17" s="45" customFormat="1" ht="63" x14ac:dyDescent="0.25">
      <c r="A36" s="157">
        <v>28</v>
      </c>
      <c r="B36" s="8">
        <v>28</v>
      </c>
      <c r="C36" s="9" t="s">
        <v>67</v>
      </c>
      <c r="D36" s="115" t="s">
        <v>451</v>
      </c>
      <c r="E36" s="115" t="s">
        <v>15</v>
      </c>
      <c r="F36" s="115" t="s">
        <v>375</v>
      </c>
      <c r="G36" s="12" t="s">
        <v>22</v>
      </c>
      <c r="H36" s="82" t="s">
        <v>18</v>
      </c>
      <c r="I36" s="109">
        <v>65605</v>
      </c>
      <c r="J36" s="94">
        <v>22300</v>
      </c>
      <c r="K36" s="109">
        <v>35816</v>
      </c>
      <c r="L36" s="82"/>
      <c r="M36" s="211"/>
      <c r="O36" s="13"/>
    </row>
    <row r="37" spans="1:17" s="45" customFormat="1" ht="78.75" x14ac:dyDescent="0.25">
      <c r="A37" s="157">
        <v>29</v>
      </c>
      <c r="B37" s="8">
        <v>29</v>
      </c>
      <c r="C37" s="9" t="s">
        <v>67</v>
      </c>
      <c r="D37" s="115" t="s">
        <v>453</v>
      </c>
      <c r="E37" s="115" t="s">
        <v>15</v>
      </c>
      <c r="F37" s="115" t="s">
        <v>375</v>
      </c>
      <c r="G37" s="12" t="s">
        <v>22</v>
      </c>
      <c r="H37" s="82" t="s">
        <v>18</v>
      </c>
      <c r="I37" s="109">
        <v>56000</v>
      </c>
      <c r="J37" s="94">
        <v>27000</v>
      </c>
      <c r="K37" s="109">
        <v>30139</v>
      </c>
      <c r="L37" s="58"/>
      <c r="M37" s="211"/>
      <c r="O37" s="13"/>
    </row>
    <row r="38" spans="1:17" s="45" customFormat="1" ht="78.75" x14ac:dyDescent="0.25">
      <c r="A38" s="157">
        <v>30</v>
      </c>
      <c r="B38" s="8">
        <v>30</v>
      </c>
      <c r="C38" s="9" t="s">
        <v>67</v>
      </c>
      <c r="D38" s="41" t="s">
        <v>454</v>
      </c>
      <c r="E38" s="115" t="s">
        <v>15</v>
      </c>
      <c r="F38" s="115" t="s">
        <v>375</v>
      </c>
      <c r="G38" s="12" t="s">
        <v>22</v>
      </c>
      <c r="H38" s="82" t="s">
        <v>18</v>
      </c>
      <c r="I38" s="109">
        <v>97111</v>
      </c>
      <c r="J38" s="94">
        <v>40100</v>
      </c>
      <c r="K38" s="109">
        <v>41430</v>
      </c>
      <c r="L38" s="58"/>
      <c r="M38" s="211"/>
      <c r="O38" s="13"/>
    </row>
    <row r="39" spans="1:17" s="45" customFormat="1" ht="63" x14ac:dyDescent="0.25">
      <c r="A39" s="157">
        <v>31</v>
      </c>
      <c r="B39" s="8">
        <v>31</v>
      </c>
      <c r="C39" s="9" t="s">
        <v>67</v>
      </c>
      <c r="D39" s="41" t="s">
        <v>455</v>
      </c>
      <c r="E39" s="115" t="s">
        <v>15</v>
      </c>
      <c r="F39" s="115" t="s">
        <v>375</v>
      </c>
      <c r="G39" s="12" t="s">
        <v>22</v>
      </c>
      <c r="H39" s="82" t="s">
        <v>18</v>
      </c>
      <c r="I39" s="109">
        <v>47000</v>
      </c>
      <c r="J39" s="94">
        <v>22714</v>
      </c>
      <c r="K39" s="109">
        <v>25428</v>
      </c>
      <c r="L39" s="58"/>
      <c r="M39" s="211"/>
      <c r="O39" s="13"/>
    </row>
    <row r="40" spans="1:17" s="45" customFormat="1" ht="63" x14ac:dyDescent="0.25">
      <c r="A40" s="157">
        <v>32</v>
      </c>
      <c r="B40" s="8">
        <v>32</v>
      </c>
      <c r="C40" s="9" t="s">
        <v>67</v>
      </c>
      <c r="D40" s="41" t="s">
        <v>456</v>
      </c>
      <c r="E40" s="115" t="s">
        <v>15</v>
      </c>
      <c r="F40" s="115">
        <v>2023</v>
      </c>
      <c r="G40" s="12" t="s">
        <v>22</v>
      </c>
      <c r="H40" s="82" t="s">
        <v>18</v>
      </c>
      <c r="I40" s="109">
        <v>23000</v>
      </c>
      <c r="J40" s="94">
        <v>19808</v>
      </c>
      <c r="K40" s="109">
        <v>23000</v>
      </c>
      <c r="L40" s="58"/>
      <c r="M40" s="210"/>
      <c r="O40" s="13"/>
      <c r="Q40" s="13"/>
    </row>
    <row r="41" spans="1:17" ht="94.5" x14ac:dyDescent="0.25">
      <c r="A41" s="157">
        <v>33</v>
      </c>
      <c r="B41" s="8">
        <v>33</v>
      </c>
      <c r="C41" s="42" t="s">
        <v>69</v>
      </c>
      <c r="D41" s="41" t="s">
        <v>638</v>
      </c>
      <c r="E41" s="41" t="s">
        <v>15</v>
      </c>
      <c r="F41" s="41" t="s">
        <v>89</v>
      </c>
      <c r="G41" s="41" t="s">
        <v>372</v>
      </c>
      <c r="H41" s="58" t="s">
        <v>18</v>
      </c>
      <c r="I41" s="109">
        <v>268920.76400000002</v>
      </c>
      <c r="J41" s="94">
        <v>8393.9</v>
      </c>
      <c r="K41" s="109">
        <v>268920.76400000002</v>
      </c>
      <c r="L41" s="109" t="s">
        <v>422</v>
      </c>
      <c r="M41" s="215" t="s">
        <v>373</v>
      </c>
      <c r="P41" s="13"/>
    </row>
    <row r="42" spans="1:17" s="45" customFormat="1" ht="74.25" customHeight="1" x14ac:dyDescent="0.25">
      <c r="A42" s="157">
        <v>34</v>
      </c>
      <c r="B42" s="8">
        <v>34</v>
      </c>
      <c r="C42" s="74" t="s">
        <v>431</v>
      </c>
      <c r="D42" s="64" t="s">
        <v>432</v>
      </c>
      <c r="E42" s="64" t="s">
        <v>15</v>
      </c>
      <c r="F42" s="64" t="s">
        <v>208</v>
      </c>
      <c r="G42" s="75" t="s">
        <v>356</v>
      </c>
      <c r="H42" s="58" t="s">
        <v>18</v>
      </c>
      <c r="I42" s="170">
        <v>93000</v>
      </c>
      <c r="J42" s="94">
        <v>0</v>
      </c>
      <c r="K42" s="110">
        <v>29000</v>
      </c>
      <c r="L42" s="110" t="s">
        <v>434</v>
      </c>
      <c r="M42" s="283" t="s">
        <v>627</v>
      </c>
    </row>
    <row r="43" spans="1:17" s="45" customFormat="1" ht="74.25" customHeight="1" x14ac:dyDescent="0.25">
      <c r="A43" s="157">
        <v>35</v>
      </c>
      <c r="B43" s="8">
        <v>35</v>
      </c>
      <c r="C43" s="74" t="s">
        <v>431</v>
      </c>
      <c r="D43" s="64" t="s">
        <v>433</v>
      </c>
      <c r="E43" s="64" t="s">
        <v>15</v>
      </c>
      <c r="F43" s="64" t="s">
        <v>208</v>
      </c>
      <c r="G43" s="64" t="s">
        <v>356</v>
      </c>
      <c r="H43" s="63" t="s">
        <v>18</v>
      </c>
      <c r="I43" s="110">
        <v>25000</v>
      </c>
      <c r="J43" s="94">
        <v>0</v>
      </c>
      <c r="K43" s="110">
        <v>16500</v>
      </c>
      <c r="L43" s="110" t="s">
        <v>434</v>
      </c>
      <c r="M43" s="284"/>
    </row>
    <row r="44" spans="1:17" s="45" customFormat="1" ht="63" x14ac:dyDescent="0.25">
      <c r="A44" s="203">
        <v>36</v>
      </c>
      <c r="B44" s="8">
        <v>36</v>
      </c>
      <c r="C44" s="9" t="s">
        <v>262</v>
      </c>
      <c r="D44" s="135" t="s">
        <v>263</v>
      </c>
      <c r="E44" s="135" t="s">
        <v>15</v>
      </c>
      <c r="F44" s="135" t="s">
        <v>208</v>
      </c>
      <c r="G44" s="12" t="s">
        <v>22</v>
      </c>
      <c r="H44" s="63" t="s">
        <v>18</v>
      </c>
      <c r="I44" s="80">
        <v>1900000</v>
      </c>
      <c r="J44" s="80">
        <v>156400</v>
      </c>
      <c r="K44" s="80">
        <v>291600</v>
      </c>
      <c r="L44" s="82">
        <v>44</v>
      </c>
      <c r="M44" s="204" t="s">
        <v>30</v>
      </c>
      <c r="O44" s="13"/>
    </row>
    <row r="45" spans="1:17" ht="63" x14ac:dyDescent="0.25">
      <c r="A45" s="219">
        <v>37</v>
      </c>
      <c r="B45" s="220">
        <v>37</v>
      </c>
      <c r="C45" s="42" t="s">
        <v>393</v>
      </c>
      <c r="D45" s="132" t="s">
        <v>394</v>
      </c>
      <c r="E45" s="132" t="s">
        <v>15</v>
      </c>
      <c r="F45" s="132" t="s">
        <v>51</v>
      </c>
      <c r="G45" s="58" t="s">
        <v>22</v>
      </c>
      <c r="H45" s="132" t="s">
        <v>261</v>
      </c>
      <c r="I45" s="109">
        <v>10000000</v>
      </c>
      <c r="J45" s="109">
        <v>1227.7</v>
      </c>
      <c r="K45" s="109">
        <v>1227.7</v>
      </c>
      <c r="L45" s="58">
        <v>7000</v>
      </c>
      <c r="M45" s="204" t="s">
        <v>30</v>
      </c>
    </row>
    <row r="46" spans="1:17" s="45" customFormat="1" ht="63" x14ac:dyDescent="0.25">
      <c r="A46" s="60"/>
      <c r="B46" s="221"/>
      <c r="C46" s="9" t="s">
        <v>525</v>
      </c>
      <c r="D46" s="135" t="s">
        <v>526</v>
      </c>
      <c r="E46" s="135" t="s">
        <v>15</v>
      </c>
      <c r="F46" s="135" t="s">
        <v>355</v>
      </c>
      <c r="G46" s="12" t="s">
        <v>22</v>
      </c>
      <c r="H46" s="81" t="s">
        <v>261</v>
      </c>
      <c r="I46" s="80">
        <v>150000</v>
      </c>
      <c r="J46" s="80">
        <v>76300</v>
      </c>
      <c r="K46" s="80">
        <v>76300</v>
      </c>
      <c r="L46" s="82">
        <v>30</v>
      </c>
      <c r="M46" s="204" t="s">
        <v>30</v>
      </c>
    </row>
    <row r="47" spans="1:17" ht="34.5" customHeight="1" x14ac:dyDescent="0.25">
      <c r="A47" s="253" t="s">
        <v>70</v>
      </c>
      <c r="B47" s="254"/>
      <c r="C47" s="254"/>
      <c r="D47" s="254"/>
      <c r="E47" s="254"/>
      <c r="F47" s="254"/>
      <c r="G47" s="254"/>
      <c r="H47" s="255"/>
      <c r="I47" s="163">
        <f>SUM(I9:I46)</f>
        <v>62382448.064000003</v>
      </c>
      <c r="J47" s="163">
        <f t="shared" ref="J47:K47" si="0">SUM(J9:J46)</f>
        <v>2037784.9999999998</v>
      </c>
      <c r="K47" s="163">
        <f t="shared" si="0"/>
        <v>27591093.263999999</v>
      </c>
      <c r="L47" s="164"/>
    </row>
    <row r="48" spans="1:17" s="45" customFormat="1" ht="126" x14ac:dyDescent="0.25">
      <c r="A48" s="161">
        <v>37</v>
      </c>
      <c r="B48" s="152">
        <v>1</v>
      </c>
      <c r="C48" s="74" t="s">
        <v>71</v>
      </c>
      <c r="D48" s="64" t="s">
        <v>622</v>
      </c>
      <c r="E48" s="64" t="s">
        <v>73</v>
      </c>
      <c r="F48" s="11" t="s">
        <v>375</v>
      </c>
      <c r="G48" s="65" t="s">
        <v>74</v>
      </c>
      <c r="H48" s="63" t="s">
        <v>18</v>
      </c>
      <c r="I48" s="171">
        <v>400000</v>
      </c>
      <c r="J48" s="171">
        <v>3189</v>
      </c>
      <c r="K48" s="171">
        <v>3189</v>
      </c>
      <c r="L48" s="147" t="s">
        <v>264</v>
      </c>
    </row>
    <row r="49" spans="1:13" s="45" customFormat="1" ht="63" x14ac:dyDescent="0.25">
      <c r="A49" s="161">
        <v>38</v>
      </c>
      <c r="B49" s="165">
        <v>2</v>
      </c>
      <c r="C49" s="166" t="s">
        <v>71</v>
      </c>
      <c r="D49" s="70" t="s">
        <v>623</v>
      </c>
      <c r="E49" s="70" t="s">
        <v>73</v>
      </c>
      <c r="F49" s="11">
        <v>2023</v>
      </c>
      <c r="G49" s="40" t="s">
        <v>74</v>
      </c>
      <c r="H49" s="167" t="s">
        <v>18</v>
      </c>
      <c r="I49" s="172">
        <v>50000</v>
      </c>
      <c r="J49" s="172">
        <v>24650</v>
      </c>
      <c r="K49" s="172">
        <v>24650</v>
      </c>
      <c r="L49" s="147" t="s">
        <v>264</v>
      </c>
    </row>
    <row r="50" spans="1:13" ht="63" x14ac:dyDescent="0.25">
      <c r="A50" s="161">
        <v>39</v>
      </c>
      <c r="B50" s="152">
        <v>3</v>
      </c>
      <c r="C50" s="166" t="s">
        <v>71</v>
      </c>
      <c r="D50" s="70" t="s">
        <v>72</v>
      </c>
      <c r="E50" s="70" t="s">
        <v>73</v>
      </c>
      <c r="F50" s="39" t="s">
        <v>40</v>
      </c>
      <c r="G50" s="40" t="s">
        <v>74</v>
      </c>
      <c r="H50" s="167" t="s">
        <v>466</v>
      </c>
      <c r="I50" s="172">
        <v>270000</v>
      </c>
      <c r="J50" s="172">
        <v>0</v>
      </c>
      <c r="K50" s="173">
        <v>270000</v>
      </c>
      <c r="L50" s="150" t="s">
        <v>75</v>
      </c>
    </row>
    <row r="51" spans="1:13" s="45" customFormat="1" ht="78.75" x14ac:dyDescent="0.25">
      <c r="A51" s="161">
        <v>40</v>
      </c>
      <c r="B51" s="165">
        <v>4</v>
      </c>
      <c r="C51" s="9" t="s">
        <v>71</v>
      </c>
      <c r="D51" s="124" t="s">
        <v>514</v>
      </c>
      <c r="E51" s="124" t="s">
        <v>73</v>
      </c>
      <c r="F51" s="11">
        <v>2023</v>
      </c>
      <c r="G51" s="12" t="s">
        <v>74</v>
      </c>
      <c r="H51" s="167" t="s">
        <v>466</v>
      </c>
      <c r="I51" s="94">
        <v>63050</v>
      </c>
      <c r="J51" s="94">
        <v>0</v>
      </c>
      <c r="K51" s="80">
        <v>22957</v>
      </c>
      <c r="L51" s="81" t="s">
        <v>44</v>
      </c>
    </row>
    <row r="52" spans="1:13" s="45" customFormat="1" ht="94.5" x14ac:dyDescent="0.25">
      <c r="A52" s="161">
        <v>41</v>
      </c>
      <c r="B52" s="152">
        <v>5</v>
      </c>
      <c r="C52" s="9" t="s">
        <v>71</v>
      </c>
      <c r="D52" s="124" t="s">
        <v>515</v>
      </c>
      <c r="E52" s="124" t="s">
        <v>73</v>
      </c>
      <c r="F52" s="11">
        <v>2023</v>
      </c>
      <c r="G52" s="12" t="s">
        <v>74</v>
      </c>
      <c r="H52" s="167" t="s">
        <v>466</v>
      </c>
      <c r="I52" s="94">
        <v>55700</v>
      </c>
      <c r="J52" s="94">
        <v>0</v>
      </c>
      <c r="K52" s="80">
        <v>12884</v>
      </c>
      <c r="L52" s="81" t="s">
        <v>44</v>
      </c>
    </row>
    <row r="53" spans="1:13" s="45" customFormat="1" ht="94.5" x14ac:dyDescent="0.25">
      <c r="A53" s="161">
        <v>42</v>
      </c>
      <c r="B53" s="165">
        <v>6</v>
      </c>
      <c r="C53" s="9" t="s">
        <v>71</v>
      </c>
      <c r="D53" s="124" t="s">
        <v>515</v>
      </c>
      <c r="E53" s="124" t="s">
        <v>73</v>
      </c>
      <c r="F53" s="11">
        <v>2023</v>
      </c>
      <c r="G53" s="12" t="s">
        <v>74</v>
      </c>
      <c r="H53" s="167" t="s">
        <v>466</v>
      </c>
      <c r="I53" s="94">
        <v>55700</v>
      </c>
      <c r="J53" s="94">
        <v>0</v>
      </c>
      <c r="K53" s="80">
        <v>12793</v>
      </c>
      <c r="L53" s="81" t="s">
        <v>44</v>
      </c>
    </row>
    <row r="54" spans="1:13" ht="47.25" x14ac:dyDescent="0.25">
      <c r="A54" s="161">
        <v>43</v>
      </c>
      <c r="B54" s="152">
        <v>7</v>
      </c>
      <c r="C54" s="9" t="s">
        <v>76</v>
      </c>
      <c r="D54" s="10" t="s">
        <v>77</v>
      </c>
      <c r="E54" s="10" t="s">
        <v>73</v>
      </c>
      <c r="F54" s="14" t="s">
        <v>184</v>
      </c>
      <c r="G54" s="10" t="s">
        <v>78</v>
      </c>
      <c r="H54" s="82" t="s">
        <v>18</v>
      </c>
      <c r="I54" s="94">
        <v>41254</v>
      </c>
      <c r="J54" s="94">
        <v>0</v>
      </c>
      <c r="K54" s="80">
        <v>44426</v>
      </c>
      <c r="L54" s="81" t="s">
        <v>44</v>
      </c>
      <c r="M54" s="13"/>
    </row>
    <row r="55" spans="1:13" ht="94.5" x14ac:dyDescent="0.25">
      <c r="A55" s="161">
        <v>44</v>
      </c>
      <c r="B55" s="165">
        <v>8</v>
      </c>
      <c r="C55" s="9" t="s">
        <v>76</v>
      </c>
      <c r="D55" s="10" t="s">
        <v>79</v>
      </c>
      <c r="E55" s="10" t="s">
        <v>73</v>
      </c>
      <c r="F55" s="14" t="s">
        <v>89</v>
      </c>
      <c r="G55" s="10" t="s">
        <v>80</v>
      </c>
      <c r="H55" s="82" t="s">
        <v>18</v>
      </c>
      <c r="I55" s="94">
        <v>715942</v>
      </c>
      <c r="J55" s="94">
        <v>0</v>
      </c>
      <c r="K55" s="80">
        <v>1048710.6000000001</v>
      </c>
      <c r="L55" s="81">
        <v>18</v>
      </c>
      <c r="M55" s="13"/>
    </row>
    <row r="56" spans="1:13" ht="63" x14ac:dyDescent="0.25">
      <c r="A56" s="161">
        <v>45</v>
      </c>
      <c r="B56" s="152">
        <v>9</v>
      </c>
      <c r="C56" s="9" t="s">
        <v>76</v>
      </c>
      <c r="D56" s="10" t="s">
        <v>81</v>
      </c>
      <c r="E56" s="10" t="s">
        <v>73</v>
      </c>
      <c r="F56" s="14" t="s">
        <v>89</v>
      </c>
      <c r="G56" s="10" t="s">
        <v>82</v>
      </c>
      <c r="H56" s="82" t="s">
        <v>18</v>
      </c>
      <c r="I56" s="80">
        <v>339997</v>
      </c>
      <c r="J56" s="94">
        <v>0</v>
      </c>
      <c r="K56" s="80">
        <v>362188</v>
      </c>
      <c r="L56" s="81" t="s">
        <v>44</v>
      </c>
      <c r="M56" s="13"/>
    </row>
    <row r="57" spans="1:13" ht="63" x14ac:dyDescent="0.25">
      <c r="A57" s="161">
        <v>46</v>
      </c>
      <c r="B57" s="165">
        <v>10</v>
      </c>
      <c r="C57" s="9" t="s">
        <v>76</v>
      </c>
      <c r="D57" s="10" t="s">
        <v>83</v>
      </c>
      <c r="E57" s="10" t="s">
        <v>73</v>
      </c>
      <c r="F57" s="14" t="s">
        <v>89</v>
      </c>
      <c r="G57" s="10" t="s">
        <v>82</v>
      </c>
      <c r="H57" s="82" t="s">
        <v>18</v>
      </c>
      <c r="I57" s="80">
        <v>646973</v>
      </c>
      <c r="J57" s="94">
        <v>0</v>
      </c>
      <c r="K57" s="80">
        <v>784233</v>
      </c>
      <c r="L57" s="81" t="s">
        <v>516</v>
      </c>
      <c r="M57" s="13"/>
    </row>
    <row r="58" spans="1:13" ht="63" x14ac:dyDescent="0.25">
      <c r="A58" s="161">
        <v>47</v>
      </c>
      <c r="B58" s="152">
        <v>11</v>
      </c>
      <c r="C58" s="9" t="s">
        <v>76</v>
      </c>
      <c r="D58" s="10" t="s">
        <v>84</v>
      </c>
      <c r="E58" s="10" t="s">
        <v>73</v>
      </c>
      <c r="F58" s="14" t="s">
        <v>89</v>
      </c>
      <c r="G58" s="10" t="s">
        <v>82</v>
      </c>
      <c r="H58" s="82" t="s">
        <v>18</v>
      </c>
      <c r="I58" s="80">
        <v>437869</v>
      </c>
      <c r="J58" s="94">
        <v>0</v>
      </c>
      <c r="K58" s="80">
        <v>447859.7</v>
      </c>
      <c r="L58" s="81">
        <v>22</v>
      </c>
      <c r="M58" s="13"/>
    </row>
    <row r="59" spans="1:13" ht="31.5" x14ac:dyDescent="0.25">
      <c r="A59" s="161">
        <v>48</v>
      </c>
      <c r="B59" s="165">
        <v>12</v>
      </c>
      <c r="C59" s="9" t="s">
        <v>76</v>
      </c>
      <c r="D59" s="10" t="s">
        <v>85</v>
      </c>
      <c r="E59" s="10" t="s">
        <v>73</v>
      </c>
      <c r="F59" s="14" t="s">
        <v>89</v>
      </c>
      <c r="G59" s="10" t="s">
        <v>82</v>
      </c>
      <c r="H59" s="82" t="s">
        <v>18</v>
      </c>
      <c r="I59" s="80">
        <v>90826</v>
      </c>
      <c r="J59" s="94">
        <v>0</v>
      </c>
      <c r="K59" s="80">
        <v>114702.3</v>
      </c>
      <c r="L59" s="81" t="s">
        <v>44</v>
      </c>
      <c r="M59" s="13"/>
    </row>
    <row r="60" spans="1:13" ht="31.5" x14ac:dyDescent="0.25">
      <c r="A60" s="161">
        <v>49</v>
      </c>
      <c r="B60" s="152">
        <v>13</v>
      </c>
      <c r="C60" s="9" t="s">
        <v>76</v>
      </c>
      <c r="D60" s="10" t="s">
        <v>86</v>
      </c>
      <c r="E60" s="10" t="s">
        <v>73</v>
      </c>
      <c r="F60" s="14" t="s">
        <v>89</v>
      </c>
      <c r="G60" s="10" t="s">
        <v>82</v>
      </c>
      <c r="H60" s="82" t="s">
        <v>18</v>
      </c>
      <c r="I60" s="80">
        <v>1264955</v>
      </c>
      <c r="J60" s="94">
        <v>0</v>
      </c>
      <c r="K60" s="80">
        <v>815980</v>
      </c>
      <c r="L60" s="81" t="s">
        <v>44</v>
      </c>
      <c r="M60" s="13"/>
    </row>
    <row r="61" spans="1:13" ht="31.5" x14ac:dyDescent="0.25">
      <c r="A61" s="161">
        <v>50</v>
      </c>
      <c r="B61" s="165">
        <v>14</v>
      </c>
      <c r="C61" s="74" t="s">
        <v>403</v>
      </c>
      <c r="D61" s="64" t="s">
        <v>287</v>
      </c>
      <c r="E61" s="64" t="s">
        <v>73</v>
      </c>
      <c r="F61" s="64">
        <v>2023</v>
      </c>
      <c r="G61" s="135" t="s">
        <v>82</v>
      </c>
      <c r="H61" s="63" t="s">
        <v>18</v>
      </c>
      <c r="I61" s="110">
        <v>71432.7</v>
      </c>
      <c r="J61" s="110">
        <v>0</v>
      </c>
      <c r="K61" s="110">
        <v>68901</v>
      </c>
      <c r="L61" s="147" t="s">
        <v>264</v>
      </c>
      <c r="M61" s="13"/>
    </row>
    <row r="62" spans="1:13" ht="78.75" x14ac:dyDescent="0.25">
      <c r="A62" s="161">
        <v>51</v>
      </c>
      <c r="B62" s="152">
        <v>15</v>
      </c>
      <c r="C62" s="9" t="s">
        <v>87</v>
      </c>
      <c r="D62" s="10" t="s">
        <v>88</v>
      </c>
      <c r="E62" s="12" t="s">
        <v>73</v>
      </c>
      <c r="F62" s="14" t="s">
        <v>89</v>
      </c>
      <c r="G62" s="12" t="s">
        <v>90</v>
      </c>
      <c r="H62" s="82" t="s">
        <v>18</v>
      </c>
      <c r="I62" s="94">
        <v>1200000</v>
      </c>
      <c r="J62" s="94">
        <v>14632</v>
      </c>
      <c r="K62" s="80">
        <v>836493</v>
      </c>
      <c r="L62" s="81" t="s">
        <v>91</v>
      </c>
      <c r="M62" s="13"/>
    </row>
    <row r="63" spans="1:13" s="45" customFormat="1" ht="47.25" x14ac:dyDescent="0.25">
      <c r="A63" s="161">
        <v>52</v>
      </c>
      <c r="B63" s="165">
        <v>16</v>
      </c>
      <c r="C63" s="42" t="s">
        <v>391</v>
      </c>
      <c r="D63" s="132" t="s">
        <v>398</v>
      </c>
      <c r="E63" s="36" t="s">
        <v>73</v>
      </c>
      <c r="F63" s="79" t="s">
        <v>208</v>
      </c>
      <c r="G63" s="36" t="s">
        <v>225</v>
      </c>
      <c r="H63" s="146" t="s">
        <v>466</v>
      </c>
      <c r="I63" s="174">
        <v>11000</v>
      </c>
      <c r="J63" s="175">
        <v>3096</v>
      </c>
      <c r="K63" s="176">
        <v>11000</v>
      </c>
      <c r="L63" s="132" t="s">
        <v>392</v>
      </c>
    </row>
    <row r="64" spans="1:13" ht="47.25" x14ac:dyDescent="0.25">
      <c r="A64" s="161">
        <v>53</v>
      </c>
      <c r="B64" s="152">
        <v>17</v>
      </c>
      <c r="C64" s="74" t="s">
        <v>95</v>
      </c>
      <c r="D64" s="64" t="s">
        <v>96</v>
      </c>
      <c r="E64" s="64" t="s">
        <v>73</v>
      </c>
      <c r="F64" s="64" t="s">
        <v>208</v>
      </c>
      <c r="G64" s="64" t="s">
        <v>97</v>
      </c>
      <c r="H64" s="63" t="s">
        <v>18</v>
      </c>
      <c r="I64" s="110">
        <v>40000</v>
      </c>
      <c r="J64" s="171">
        <v>0</v>
      </c>
      <c r="K64" s="110">
        <v>3500</v>
      </c>
      <c r="L64" s="177" t="s">
        <v>98</v>
      </c>
    </row>
    <row r="65" spans="1:15" s="45" customFormat="1" ht="47.25" x14ac:dyDescent="0.25">
      <c r="A65" s="161">
        <v>54</v>
      </c>
      <c r="B65" s="165">
        <v>18</v>
      </c>
      <c r="C65" s="133" t="s">
        <v>92</v>
      </c>
      <c r="D65" s="75" t="s">
        <v>93</v>
      </c>
      <c r="E65" s="75" t="s">
        <v>73</v>
      </c>
      <c r="F65" s="75">
        <v>2023</v>
      </c>
      <c r="G65" s="76" t="s">
        <v>94</v>
      </c>
      <c r="H65" s="146" t="s">
        <v>18</v>
      </c>
      <c r="I65" s="170">
        <v>14543</v>
      </c>
      <c r="J65" s="170">
        <v>0</v>
      </c>
      <c r="K65" s="170">
        <v>8272</v>
      </c>
      <c r="L65" s="178" t="s">
        <v>264</v>
      </c>
    </row>
    <row r="66" spans="1:15" s="45" customFormat="1" ht="63" x14ac:dyDescent="0.25">
      <c r="A66" s="161">
        <v>55</v>
      </c>
      <c r="B66" s="152">
        <v>19</v>
      </c>
      <c r="C66" s="74" t="s">
        <v>517</v>
      </c>
      <c r="D66" s="64" t="s">
        <v>518</v>
      </c>
      <c r="E66" s="64" t="s">
        <v>73</v>
      </c>
      <c r="F66" s="64" t="s">
        <v>355</v>
      </c>
      <c r="G66" s="65" t="s">
        <v>519</v>
      </c>
      <c r="H66" s="63" t="s">
        <v>18</v>
      </c>
      <c r="I66" s="110">
        <v>100000</v>
      </c>
      <c r="J66" s="110">
        <v>0</v>
      </c>
      <c r="K66" s="110">
        <v>11307</v>
      </c>
      <c r="L66" s="147" t="s">
        <v>392</v>
      </c>
    </row>
    <row r="67" spans="1:15" s="45" customFormat="1" ht="47.25" x14ac:dyDescent="0.25">
      <c r="A67" s="161">
        <v>56</v>
      </c>
      <c r="B67" s="165">
        <v>20</v>
      </c>
      <c r="C67" s="74" t="s">
        <v>92</v>
      </c>
      <c r="D67" s="64" t="s">
        <v>93</v>
      </c>
      <c r="E67" s="64" t="s">
        <v>73</v>
      </c>
      <c r="F67" s="64">
        <v>2023</v>
      </c>
      <c r="G67" s="65" t="s">
        <v>94</v>
      </c>
      <c r="H67" s="63" t="s">
        <v>18</v>
      </c>
      <c r="I67" s="110">
        <v>88252</v>
      </c>
      <c r="J67" s="110">
        <v>0</v>
      </c>
      <c r="K67" s="110">
        <v>0</v>
      </c>
      <c r="L67" s="147" t="s">
        <v>264</v>
      </c>
    </row>
    <row r="68" spans="1:15" s="45" customFormat="1" ht="47.25" x14ac:dyDescent="0.25">
      <c r="A68" s="161">
        <v>57</v>
      </c>
      <c r="B68" s="152">
        <v>21</v>
      </c>
      <c r="C68" s="133" t="s">
        <v>92</v>
      </c>
      <c r="D68" s="75" t="s">
        <v>93</v>
      </c>
      <c r="E68" s="75" t="s">
        <v>73</v>
      </c>
      <c r="F68" s="75">
        <v>2023</v>
      </c>
      <c r="G68" s="76" t="s">
        <v>94</v>
      </c>
      <c r="H68" s="148" t="s">
        <v>18</v>
      </c>
      <c r="I68" s="170">
        <v>346000</v>
      </c>
      <c r="J68" s="170">
        <v>0</v>
      </c>
      <c r="K68" s="170">
        <v>0</v>
      </c>
      <c r="L68" s="178" t="s">
        <v>264</v>
      </c>
    </row>
    <row r="69" spans="1:15" s="45" customFormat="1" ht="78.75" x14ac:dyDescent="0.25">
      <c r="A69" s="161">
        <v>58</v>
      </c>
      <c r="B69" s="165">
        <v>22</v>
      </c>
      <c r="C69" s="74" t="s">
        <v>92</v>
      </c>
      <c r="D69" s="64" t="s">
        <v>624</v>
      </c>
      <c r="E69" s="64" t="s">
        <v>73</v>
      </c>
      <c r="F69" s="64">
        <v>2023</v>
      </c>
      <c r="G69" s="65" t="s">
        <v>94</v>
      </c>
      <c r="H69" s="63" t="s">
        <v>18</v>
      </c>
      <c r="I69" s="110">
        <v>453291</v>
      </c>
      <c r="J69" s="110">
        <v>0</v>
      </c>
      <c r="K69" s="110">
        <v>336360</v>
      </c>
      <c r="L69" s="178" t="s">
        <v>264</v>
      </c>
    </row>
    <row r="70" spans="1:15" ht="27" customHeight="1" x14ac:dyDescent="0.25">
      <c r="A70" s="250" t="s">
        <v>70</v>
      </c>
      <c r="B70" s="251"/>
      <c r="C70" s="251"/>
      <c r="D70" s="251"/>
      <c r="E70" s="251"/>
      <c r="F70" s="251"/>
      <c r="G70" s="251"/>
      <c r="H70" s="252"/>
      <c r="I70" s="131">
        <f>SUM(I48:I69)</f>
        <v>6756784.7000000002</v>
      </c>
      <c r="J70" s="131">
        <f t="shared" ref="J70:K70" si="1">SUM(J48:J69)</f>
        <v>45567</v>
      </c>
      <c r="K70" s="131">
        <f t="shared" si="1"/>
        <v>5240405.5999999996</v>
      </c>
      <c r="L70" s="70"/>
    </row>
    <row r="71" spans="1:15" ht="141.75" x14ac:dyDescent="0.25">
      <c r="A71" s="6">
        <v>59</v>
      </c>
      <c r="B71" s="17">
        <v>1</v>
      </c>
      <c r="C71" s="9" t="s">
        <v>99</v>
      </c>
      <c r="D71" s="10" t="s">
        <v>100</v>
      </c>
      <c r="E71" s="10" t="s">
        <v>101</v>
      </c>
      <c r="F71" s="11" t="s">
        <v>184</v>
      </c>
      <c r="G71" s="12" t="s">
        <v>22</v>
      </c>
      <c r="H71" s="82" t="s">
        <v>18</v>
      </c>
      <c r="I71" s="179">
        <v>295000</v>
      </c>
      <c r="J71" s="94">
        <v>30000</v>
      </c>
      <c r="K71" s="80">
        <v>73400</v>
      </c>
      <c r="L71" s="81">
        <v>60</v>
      </c>
      <c r="M71" s="204" t="s">
        <v>30</v>
      </c>
    </row>
    <row r="72" spans="1:15" ht="47.25" x14ac:dyDescent="0.25">
      <c r="A72" s="6">
        <v>60</v>
      </c>
      <c r="B72" s="17">
        <v>2</v>
      </c>
      <c r="C72" s="9" t="s">
        <v>102</v>
      </c>
      <c r="D72" s="10" t="s">
        <v>103</v>
      </c>
      <c r="E72" s="10" t="s">
        <v>101</v>
      </c>
      <c r="F72" s="11" t="s">
        <v>184</v>
      </c>
      <c r="G72" s="12" t="s">
        <v>22</v>
      </c>
      <c r="H72" s="82" t="s">
        <v>18</v>
      </c>
      <c r="I72" s="94">
        <v>45000</v>
      </c>
      <c r="J72" s="94">
        <v>7500</v>
      </c>
      <c r="K72" s="80">
        <v>87000</v>
      </c>
      <c r="L72" s="81">
        <v>12</v>
      </c>
      <c r="M72" s="204" t="s">
        <v>30</v>
      </c>
    </row>
    <row r="73" spans="1:15" ht="94.5" x14ac:dyDescent="0.25">
      <c r="A73" s="104">
        <v>61</v>
      </c>
      <c r="B73" s="17">
        <v>3</v>
      </c>
      <c r="C73" s="9" t="s">
        <v>104</v>
      </c>
      <c r="D73" s="10" t="s">
        <v>105</v>
      </c>
      <c r="E73" s="12" t="s">
        <v>101</v>
      </c>
      <c r="F73" s="14" t="s">
        <v>40</v>
      </c>
      <c r="G73" s="12" t="s">
        <v>22</v>
      </c>
      <c r="H73" s="82" t="s">
        <v>18</v>
      </c>
      <c r="I73" s="80">
        <v>183400</v>
      </c>
      <c r="J73" s="94">
        <v>0</v>
      </c>
      <c r="K73" s="80">
        <v>0</v>
      </c>
      <c r="L73" s="81">
        <v>15</v>
      </c>
      <c r="M73" s="204" t="s">
        <v>30</v>
      </c>
    </row>
    <row r="74" spans="1:15" ht="63" x14ac:dyDescent="0.25">
      <c r="A74" s="161">
        <v>62</v>
      </c>
      <c r="B74" s="17">
        <v>4</v>
      </c>
      <c r="C74" s="9" t="s">
        <v>106</v>
      </c>
      <c r="D74" s="10" t="s">
        <v>107</v>
      </c>
      <c r="E74" s="12" t="s">
        <v>101</v>
      </c>
      <c r="F74" s="14" t="s">
        <v>587</v>
      </c>
      <c r="G74" s="10" t="s">
        <v>97</v>
      </c>
      <c r="H74" s="82" t="s">
        <v>18</v>
      </c>
      <c r="I74" s="94">
        <v>8000000</v>
      </c>
      <c r="J74" s="94">
        <v>0</v>
      </c>
      <c r="K74" s="94">
        <v>699978</v>
      </c>
      <c r="L74" s="81">
        <v>181</v>
      </c>
      <c r="M74" s="225" t="s">
        <v>626</v>
      </c>
    </row>
    <row r="75" spans="1:15" ht="60" x14ac:dyDescent="0.25">
      <c r="A75" s="161">
        <v>63</v>
      </c>
      <c r="B75" s="17">
        <v>5</v>
      </c>
      <c r="C75" s="9" t="s">
        <v>108</v>
      </c>
      <c r="D75" s="10" t="s">
        <v>109</v>
      </c>
      <c r="E75" s="12" t="s">
        <v>101</v>
      </c>
      <c r="F75" s="14" t="s">
        <v>40</v>
      </c>
      <c r="G75" s="12" t="s">
        <v>110</v>
      </c>
      <c r="H75" s="82" t="s">
        <v>18</v>
      </c>
      <c r="I75" s="180">
        <v>60000</v>
      </c>
      <c r="J75" s="94">
        <v>0</v>
      </c>
      <c r="K75" s="180">
        <v>12000</v>
      </c>
      <c r="L75" s="81">
        <v>20</v>
      </c>
      <c r="M75" s="225" t="s">
        <v>625</v>
      </c>
    </row>
    <row r="76" spans="1:15" ht="78.75" x14ac:dyDescent="0.25">
      <c r="A76" s="161">
        <v>64</v>
      </c>
      <c r="B76" s="17">
        <v>6</v>
      </c>
      <c r="C76" s="9" t="s">
        <v>111</v>
      </c>
      <c r="D76" s="10" t="s">
        <v>112</v>
      </c>
      <c r="E76" s="12" t="s">
        <v>101</v>
      </c>
      <c r="F76" s="10" t="s">
        <v>43</v>
      </c>
      <c r="G76" s="12" t="s">
        <v>113</v>
      </c>
      <c r="H76" s="82" t="s">
        <v>18</v>
      </c>
      <c r="I76" s="180">
        <v>25000</v>
      </c>
      <c r="J76" s="94">
        <v>0</v>
      </c>
      <c r="K76" s="180">
        <v>1154.8</v>
      </c>
      <c r="L76" s="81">
        <v>23</v>
      </c>
      <c r="M76" s="204" t="s">
        <v>114</v>
      </c>
    </row>
    <row r="77" spans="1:15" ht="94.5" x14ac:dyDescent="0.25">
      <c r="A77" s="161">
        <v>65</v>
      </c>
      <c r="B77" s="17">
        <v>7</v>
      </c>
      <c r="C77" s="9" t="s">
        <v>115</v>
      </c>
      <c r="D77" s="10" t="s">
        <v>116</v>
      </c>
      <c r="E77" s="12" t="s">
        <v>101</v>
      </c>
      <c r="F77" s="18" t="s">
        <v>16</v>
      </c>
      <c r="G77" s="10" t="s">
        <v>117</v>
      </c>
      <c r="H77" s="82" t="s">
        <v>18</v>
      </c>
      <c r="I77" s="94">
        <v>700000</v>
      </c>
      <c r="J77" s="94">
        <v>40</v>
      </c>
      <c r="K77" s="80">
        <v>251.3</v>
      </c>
      <c r="L77" s="81" t="s">
        <v>531</v>
      </c>
      <c r="M77" s="272" t="s">
        <v>402</v>
      </c>
    </row>
    <row r="78" spans="1:15" ht="63" x14ac:dyDescent="0.25">
      <c r="A78" s="161">
        <v>66</v>
      </c>
      <c r="B78" s="17">
        <v>8</v>
      </c>
      <c r="C78" s="9" t="s">
        <v>115</v>
      </c>
      <c r="D78" s="10" t="s">
        <v>118</v>
      </c>
      <c r="E78" s="12" t="s">
        <v>101</v>
      </c>
      <c r="F78" s="18" t="s">
        <v>16</v>
      </c>
      <c r="G78" s="10" t="s">
        <v>117</v>
      </c>
      <c r="H78" s="82" t="s">
        <v>18</v>
      </c>
      <c r="I78" s="80">
        <v>4000000</v>
      </c>
      <c r="J78" s="94">
        <v>51</v>
      </c>
      <c r="K78" s="80">
        <v>58398.6</v>
      </c>
      <c r="L78" s="181" t="s">
        <v>119</v>
      </c>
      <c r="M78" s="273"/>
      <c r="O78" s="13"/>
    </row>
    <row r="79" spans="1:15" ht="33.75" customHeight="1" x14ac:dyDescent="0.25">
      <c r="A79" s="256" t="s">
        <v>70</v>
      </c>
      <c r="B79" s="257"/>
      <c r="C79" s="257"/>
      <c r="D79" s="257"/>
      <c r="E79" s="257"/>
      <c r="F79" s="257"/>
      <c r="G79" s="257"/>
      <c r="H79" s="258"/>
      <c r="I79" s="113">
        <f>SUM(I71:I78)</f>
        <v>13308400</v>
      </c>
      <c r="J79" s="113">
        <f t="shared" ref="J79:K79" si="2">SUM(J71:J78)</f>
        <v>37591</v>
      </c>
      <c r="K79" s="113">
        <f t="shared" si="2"/>
        <v>932182.70000000007</v>
      </c>
      <c r="L79" s="10"/>
    </row>
    <row r="80" spans="1:15" ht="94.5" x14ac:dyDescent="0.25">
      <c r="A80" s="6">
        <v>67</v>
      </c>
      <c r="B80" s="19">
        <v>1</v>
      </c>
      <c r="C80" s="9" t="s">
        <v>120</v>
      </c>
      <c r="D80" s="20" t="s">
        <v>123</v>
      </c>
      <c r="E80" s="20" t="s">
        <v>121</v>
      </c>
      <c r="F80" s="23" t="s">
        <v>450</v>
      </c>
      <c r="G80" s="24" t="s">
        <v>124</v>
      </c>
      <c r="H80" s="82" t="s">
        <v>18</v>
      </c>
      <c r="I80" s="109">
        <v>176316</v>
      </c>
      <c r="J80" s="94">
        <v>0</v>
      </c>
      <c r="K80" s="109">
        <v>145425.60000000001</v>
      </c>
      <c r="L80" s="58" t="s">
        <v>125</v>
      </c>
      <c r="M80" s="235" t="s">
        <v>666</v>
      </c>
    </row>
    <row r="81" spans="1:16" ht="75" x14ac:dyDescent="0.25">
      <c r="A81" s="104">
        <v>68</v>
      </c>
      <c r="B81" s="19">
        <v>2</v>
      </c>
      <c r="C81" s="42" t="s">
        <v>120</v>
      </c>
      <c r="D81" s="24" t="s">
        <v>128</v>
      </c>
      <c r="E81" s="24" t="s">
        <v>121</v>
      </c>
      <c r="F81" s="24" t="s">
        <v>43</v>
      </c>
      <c r="G81" s="24" t="s">
        <v>129</v>
      </c>
      <c r="H81" s="58" t="s">
        <v>18</v>
      </c>
      <c r="I81" s="109">
        <v>715000</v>
      </c>
      <c r="J81" s="94">
        <v>192882.7</v>
      </c>
      <c r="K81" s="109">
        <v>207097</v>
      </c>
      <c r="L81" s="58" t="s">
        <v>130</v>
      </c>
      <c r="M81" s="235" t="s">
        <v>662</v>
      </c>
      <c r="O81" s="13"/>
    </row>
    <row r="82" spans="1:16" s="45" customFormat="1" ht="60" x14ac:dyDescent="0.25">
      <c r="A82" s="161">
        <v>69</v>
      </c>
      <c r="B82" s="19">
        <v>3</v>
      </c>
      <c r="C82" s="102" t="s">
        <v>120</v>
      </c>
      <c r="D82" s="91" t="s">
        <v>424</v>
      </c>
      <c r="E82" s="91" t="s">
        <v>121</v>
      </c>
      <c r="F82" s="91" t="s">
        <v>43</v>
      </c>
      <c r="G82" s="20" t="s">
        <v>127</v>
      </c>
      <c r="H82" s="63" t="s">
        <v>18</v>
      </c>
      <c r="I82" s="110">
        <v>1200000</v>
      </c>
      <c r="J82" s="94">
        <v>220.8</v>
      </c>
      <c r="K82" s="110">
        <v>8069.8</v>
      </c>
      <c r="L82" s="63" t="s">
        <v>130</v>
      </c>
      <c r="M82" s="235" t="s">
        <v>663</v>
      </c>
      <c r="P82" s="13"/>
    </row>
    <row r="83" spans="1:16" s="45" customFormat="1" ht="60" x14ac:dyDescent="0.25">
      <c r="A83" s="161">
        <v>70</v>
      </c>
      <c r="B83" s="19">
        <v>4</v>
      </c>
      <c r="C83" s="102" t="s">
        <v>120</v>
      </c>
      <c r="D83" s="91" t="s">
        <v>425</v>
      </c>
      <c r="E83" s="91" t="s">
        <v>121</v>
      </c>
      <c r="F83" s="91" t="s">
        <v>208</v>
      </c>
      <c r="G83" s="107" t="s">
        <v>288</v>
      </c>
      <c r="H83" s="63" t="s">
        <v>18</v>
      </c>
      <c r="I83" s="110">
        <v>1200000</v>
      </c>
      <c r="J83" s="94">
        <v>377.9</v>
      </c>
      <c r="K83" s="110">
        <v>5672.1</v>
      </c>
      <c r="L83" s="63" t="s">
        <v>130</v>
      </c>
      <c r="M83" s="235" t="s">
        <v>664</v>
      </c>
      <c r="N83" s="13"/>
    </row>
    <row r="84" spans="1:16" ht="60" x14ac:dyDescent="0.25">
      <c r="A84" s="161">
        <v>71</v>
      </c>
      <c r="B84" s="19">
        <v>5</v>
      </c>
      <c r="C84" s="29" t="s">
        <v>232</v>
      </c>
      <c r="D84" s="32" t="s">
        <v>628</v>
      </c>
      <c r="E84" s="32" t="s">
        <v>121</v>
      </c>
      <c r="F84" s="38" t="s">
        <v>375</v>
      </c>
      <c r="G84" s="32" t="s">
        <v>306</v>
      </c>
      <c r="H84" s="63" t="s">
        <v>18</v>
      </c>
      <c r="I84" s="94">
        <v>1200000</v>
      </c>
      <c r="J84" s="94">
        <v>23273.199999999997</v>
      </c>
      <c r="K84" s="94">
        <v>97567.9</v>
      </c>
      <c r="L84" s="82" t="s">
        <v>130</v>
      </c>
      <c r="M84" s="236" t="s">
        <v>665</v>
      </c>
      <c r="O84" s="13"/>
    </row>
    <row r="85" spans="1:16" ht="75" x14ac:dyDescent="0.25">
      <c r="A85" s="161">
        <v>72</v>
      </c>
      <c r="B85" s="19">
        <v>6</v>
      </c>
      <c r="C85" s="9" t="s">
        <v>232</v>
      </c>
      <c r="D85" s="10" t="s">
        <v>348</v>
      </c>
      <c r="E85" s="10" t="s">
        <v>121</v>
      </c>
      <c r="F85" s="10" t="s">
        <v>375</v>
      </c>
      <c r="G85" s="10" t="s">
        <v>349</v>
      </c>
      <c r="H85" s="63" t="s">
        <v>18</v>
      </c>
      <c r="I85" s="80">
        <v>200000</v>
      </c>
      <c r="J85" s="80">
        <v>0</v>
      </c>
      <c r="K85" s="80">
        <v>2396.5500000000002</v>
      </c>
      <c r="L85" s="182" t="s">
        <v>314</v>
      </c>
      <c r="M85" s="13"/>
    </row>
    <row r="86" spans="1:16" ht="47.25" x14ac:dyDescent="0.25">
      <c r="A86" s="161">
        <v>73</v>
      </c>
      <c r="B86" s="138">
        <v>7</v>
      </c>
      <c r="C86" s="42" t="s">
        <v>232</v>
      </c>
      <c r="D86" s="41" t="s">
        <v>424</v>
      </c>
      <c r="E86" s="41" t="s">
        <v>121</v>
      </c>
      <c r="F86" s="41" t="s">
        <v>375</v>
      </c>
      <c r="G86" s="41" t="s">
        <v>127</v>
      </c>
      <c r="H86" s="132" t="s">
        <v>18</v>
      </c>
      <c r="I86" s="109">
        <v>600000</v>
      </c>
      <c r="J86" s="109">
        <v>0</v>
      </c>
      <c r="K86" s="109">
        <v>0</v>
      </c>
      <c r="L86" s="183" t="s">
        <v>130</v>
      </c>
    </row>
    <row r="87" spans="1:16" s="45" customFormat="1" ht="78.75" x14ac:dyDescent="0.25">
      <c r="A87" s="161">
        <v>74</v>
      </c>
      <c r="B87" s="139">
        <v>8</v>
      </c>
      <c r="C87" s="74" t="s">
        <v>126</v>
      </c>
      <c r="D87" s="64" t="s">
        <v>532</v>
      </c>
      <c r="E87" s="64" t="s">
        <v>121</v>
      </c>
      <c r="F87" s="64" t="s">
        <v>46</v>
      </c>
      <c r="G87" s="64" t="s">
        <v>127</v>
      </c>
      <c r="H87" s="147" t="s">
        <v>18</v>
      </c>
      <c r="I87" s="110">
        <v>310000</v>
      </c>
      <c r="J87" s="110">
        <v>0</v>
      </c>
      <c r="K87" s="110">
        <v>30200</v>
      </c>
      <c r="L87" s="184" t="s">
        <v>533</v>
      </c>
    </row>
    <row r="88" spans="1:16" ht="29.25" customHeight="1" x14ac:dyDescent="0.25">
      <c r="A88" s="250" t="s">
        <v>70</v>
      </c>
      <c r="B88" s="251"/>
      <c r="C88" s="251"/>
      <c r="D88" s="251"/>
      <c r="E88" s="251"/>
      <c r="F88" s="251"/>
      <c r="G88" s="251"/>
      <c r="H88" s="255"/>
      <c r="I88" s="114">
        <f>SUM(I80:I87)</f>
        <v>5601316</v>
      </c>
      <c r="J88" s="114">
        <f t="shared" ref="J88:K88" si="3">SUM(J80:J87)</f>
        <v>216754.59999999998</v>
      </c>
      <c r="K88" s="114">
        <f t="shared" si="3"/>
        <v>496428.9499999999</v>
      </c>
      <c r="L88" s="92" t="s">
        <v>415</v>
      </c>
      <c r="M88" s="93">
        <f>J80+J81+J82+J83+J84+J85+J86</f>
        <v>216754.59999999998</v>
      </c>
    </row>
    <row r="89" spans="1:16" ht="60" x14ac:dyDescent="0.25">
      <c r="A89" s="6">
        <v>75</v>
      </c>
      <c r="B89" s="27">
        <v>1</v>
      </c>
      <c r="C89" s="29" t="s">
        <v>132</v>
      </c>
      <c r="D89" s="22" t="s">
        <v>133</v>
      </c>
      <c r="E89" s="22" t="s">
        <v>411</v>
      </c>
      <c r="F89" s="28" t="s">
        <v>134</v>
      </c>
      <c r="G89" s="97" t="s">
        <v>135</v>
      </c>
      <c r="H89" s="63" t="s">
        <v>18</v>
      </c>
      <c r="I89" s="185">
        <v>1970000</v>
      </c>
      <c r="J89" s="94">
        <v>1518183.1470000001</v>
      </c>
      <c r="K89" s="94">
        <v>2949689.6</v>
      </c>
      <c r="L89" s="82" t="s">
        <v>507</v>
      </c>
      <c r="M89" s="236" t="s">
        <v>653</v>
      </c>
    </row>
    <row r="90" spans="1:16" ht="47.25" x14ac:dyDescent="0.25">
      <c r="A90" s="104">
        <v>76</v>
      </c>
      <c r="B90" s="27">
        <v>2</v>
      </c>
      <c r="C90" s="29" t="s">
        <v>136</v>
      </c>
      <c r="D90" s="22" t="s">
        <v>137</v>
      </c>
      <c r="E90" s="22" t="s">
        <v>411</v>
      </c>
      <c r="F90" s="28" t="s">
        <v>138</v>
      </c>
      <c r="G90" s="97" t="s">
        <v>131</v>
      </c>
      <c r="H90" s="63" t="s">
        <v>18</v>
      </c>
      <c r="I90" s="185">
        <v>5877900</v>
      </c>
      <c r="J90" s="94">
        <v>0</v>
      </c>
      <c r="K90" s="94">
        <v>380000</v>
      </c>
      <c r="L90" s="82" t="s">
        <v>507</v>
      </c>
      <c r="M90" s="56"/>
    </row>
    <row r="91" spans="1:16" ht="47.25" x14ac:dyDescent="0.25">
      <c r="A91" s="161">
        <v>77</v>
      </c>
      <c r="B91" s="27">
        <v>3</v>
      </c>
      <c r="C91" s="29" t="s">
        <v>139</v>
      </c>
      <c r="D91" s="22" t="s">
        <v>140</v>
      </c>
      <c r="E91" s="22" t="s">
        <v>411</v>
      </c>
      <c r="F91" s="28" t="s">
        <v>141</v>
      </c>
      <c r="G91" s="97" t="s">
        <v>142</v>
      </c>
      <c r="H91" s="63" t="s">
        <v>18</v>
      </c>
      <c r="I91" s="185">
        <v>955900</v>
      </c>
      <c r="J91" s="94">
        <v>0</v>
      </c>
      <c r="K91" s="94">
        <v>590000</v>
      </c>
      <c r="L91" s="82" t="s">
        <v>507</v>
      </c>
      <c r="M91" s="55"/>
    </row>
    <row r="92" spans="1:16" ht="47.25" x14ac:dyDescent="0.25">
      <c r="A92" s="161">
        <v>78</v>
      </c>
      <c r="B92" s="27">
        <v>4</v>
      </c>
      <c r="C92" s="29" t="s">
        <v>143</v>
      </c>
      <c r="D92" s="22" t="s">
        <v>144</v>
      </c>
      <c r="E92" s="22" t="s">
        <v>411</v>
      </c>
      <c r="F92" s="28" t="s">
        <v>164</v>
      </c>
      <c r="G92" s="97" t="s">
        <v>145</v>
      </c>
      <c r="H92" s="63" t="s">
        <v>18</v>
      </c>
      <c r="I92" s="185">
        <v>9500000</v>
      </c>
      <c r="J92" s="94">
        <v>0</v>
      </c>
      <c r="K92" s="94">
        <v>4926614.7</v>
      </c>
      <c r="L92" s="82" t="s">
        <v>507</v>
      </c>
      <c r="M92" s="125"/>
    </row>
    <row r="93" spans="1:16" ht="47.25" x14ac:dyDescent="0.25">
      <c r="A93" s="161">
        <v>79</v>
      </c>
      <c r="B93" s="27">
        <v>5</v>
      </c>
      <c r="C93" s="29" t="s">
        <v>146</v>
      </c>
      <c r="D93" s="22" t="s">
        <v>147</v>
      </c>
      <c r="E93" s="22" t="s">
        <v>411</v>
      </c>
      <c r="F93" s="28" t="s">
        <v>148</v>
      </c>
      <c r="G93" s="97" t="s">
        <v>149</v>
      </c>
      <c r="H93" s="63" t="s">
        <v>18</v>
      </c>
      <c r="I93" s="185">
        <v>5500000</v>
      </c>
      <c r="J93" s="94">
        <v>0</v>
      </c>
      <c r="K93" s="94">
        <v>3300000</v>
      </c>
      <c r="L93" s="82" t="s">
        <v>507</v>
      </c>
      <c r="M93" s="56"/>
    </row>
    <row r="94" spans="1:16" ht="47.25" x14ac:dyDescent="0.25">
      <c r="A94" s="161">
        <v>80</v>
      </c>
      <c r="B94" s="27">
        <v>6</v>
      </c>
      <c r="C94" s="29" t="s">
        <v>150</v>
      </c>
      <c r="D94" s="22" t="s">
        <v>151</v>
      </c>
      <c r="E94" s="22" t="s">
        <v>411</v>
      </c>
      <c r="F94" s="28" t="s">
        <v>589</v>
      </c>
      <c r="G94" s="97" t="s">
        <v>149</v>
      </c>
      <c r="H94" s="63" t="s">
        <v>18</v>
      </c>
      <c r="I94" s="185">
        <v>1300000</v>
      </c>
      <c r="J94" s="94">
        <v>0</v>
      </c>
      <c r="K94" s="94">
        <v>406874</v>
      </c>
      <c r="L94" s="82" t="s">
        <v>507</v>
      </c>
      <c r="M94" s="55"/>
    </row>
    <row r="95" spans="1:16" ht="47.25" x14ac:dyDescent="0.25">
      <c r="A95" s="161">
        <v>81</v>
      </c>
      <c r="B95" s="27">
        <v>7</v>
      </c>
      <c r="C95" s="29" t="s">
        <v>152</v>
      </c>
      <c r="D95" s="22" t="s">
        <v>153</v>
      </c>
      <c r="E95" s="22" t="s">
        <v>411</v>
      </c>
      <c r="F95" s="28" t="s">
        <v>590</v>
      </c>
      <c r="G95" s="97" t="s">
        <v>154</v>
      </c>
      <c r="H95" s="63" t="s">
        <v>18</v>
      </c>
      <c r="I95" s="185">
        <v>9760972</v>
      </c>
      <c r="J95" s="94">
        <v>0</v>
      </c>
      <c r="K95" s="94">
        <v>9760972</v>
      </c>
      <c r="L95" s="82" t="s">
        <v>507</v>
      </c>
      <c r="M95" s="55"/>
    </row>
    <row r="96" spans="1:16" ht="47.25" x14ac:dyDescent="0.25">
      <c r="A96" s="161">
        <v>82</v>
      </c>
      <c r="B96" s="27">
        <v>8</v>
      </c>
      <c r="C96" s="29" t="s">
        <v>155</v>
      </c>
      <c r="D96" s="22" t="s">
        <v>156</v>
      </c>
      <c r="E96" s="22" t="s">
        <v>411</v>
      </c>
      <c r="F96" s="28" t="s">
        <v>591</v>
      </c>
      <c r="G96" s="97" t="s">
        <v>154</v>
      </c>
      <c r="H96" s="63" t="s">
        <v>18</v>
      </c>
      <c r="I96" s="185">
        <v>3968433</v>
      </c>
      <c r="J96" s="94">
        <v>0</v>
      </c>
      <c r="K96" s="94">
        <v>3968433</v>
      </c>
      <c r="L96" s="82" t="s">
        <v>507</v>
      </c>
      <c r="M96" s="55"/>
    </row>
    <row r="97" spans="1:14" ht="47.25" x14ac:dyDescent="0.25">
      <c r="A97" s="161">
        <v>83</v>
      </c>
      <c r="B97" s="27">
        <v>9</v>
      </c>
      <c r="C97" s="29" t="s">
        <v>157</v>
      </c>
      <c r="D97" s="22" t="s">
        <v>158</v>
      </c>
      <c r="E97" s="22" t="s">
        <v>411</v>
      </c>
      <c r="F97" s="28" t="s">
        <v>164</v>
      </c>
      <c r="G97" s="97" t="s">
        <v>149</v>
      </c>
      <c r="H97" s="63" t="s">
        <v>18</v>
      </c>
      <c r="I97" s="185">
        <v>1452800</v>
      </c>
      <c r="J97" s="94">
        <v>0</v>
      </c>
      <c r="K97" s="94">
        <v>690572</v>
      </c>
      <c r="L97" s="82" t="s">
        <v>507</v>
      </c>
      <c r="M97" s="55"/>
    </row>
    <row r="98" spans="1:14" ht="47.25" x14ac:dyDescent="0.25">
      <c r="A98" s="161">
        <v>84</v>
      </c>
      <c r="B98" s="27">
        <v>10</v>
      </c>
      <c r="C98" s="29" t="s">
        <v>506</v>
      </c>
      <c r="D98" s="22" t="s">
        <v>159</v>
      </c>
      <c r="E98" s="22" t="s">
        <v>411</v>
      </c>
      <c r="F98" s="28" t="s">
        <v>160</v>
      </c>
      <c r="G98" s="97" t="s">
        <v>161</v>
      </c>
      <c r="H98" s="63" t="s">
        <v>18</v>
      </c>
      <c r="I98" s="185">
        <v>1452800</v>
      </c>
      <c r="J98" s="94">
        <v>923738.42</v>
      </c>
      <c r="K98" s="94">
        <v>3537221.8</v>
      </c>
      <c r="L98" s="82" t="s">
        <v>507</v>
      </c>
      <c r="M98" s="125" t="s">
        <v>509</v>
      </c>
    </row>
    <row r="99" spans="1:14" ht="47.25" x14ac:dyDescent="0.25">
      <c r="A99" s="161">
        <v>85</v>
      </c>
      <c r="B99" s="27">
        <v>11</v>
      </c>
      <c r="C99" s="29" t="s">
        <v>162</v>
      </c>
      <c r="D99" s="22" t="s">
        <v>163</v>
      </c>
      <c r="E99" s="22" t="s">
        <v>411</v>
      </c>
      <c r="F99" s="28" t="s">
        <v>164</v>
      </c>
      <c r="G99" s="97" t="s">
        <v>165</v>
      </c>
      <c r="H99" s="63" t="s">
        <v>18</v>
      </c>
      <c r="I99" s="185">
        <v>8000000</v>
      </c>
      <c r="J99" s="94">
        <v>0</v>
      </c>
      <c r="K99" s="94">
        <v>8811760.4100000001</v>
      </c>
      <c r="L99" s="82" t="s">
        <v>507</v>
      </c>
      <c r="M99" s="159" t="s">
        <v>508</v>
      </c>
    </row>
    <row r="100" spans="1:14" ht="47.25" x14ac:dyDescent="0.25">
      <c r="A100" s="161">
        <v>86</v>
      </c>
      <c r="B100" s="27">
        <v>12</v>
      </c>
      <c r="C100" s="29" t="s">
        <v>166</v>
      </c>
      <c r="D100" s="22" t="s">
        <v>167</v>
      </c>
      <c r="E100" s="22" t="s">
        <v>411</v>
      </c>
      <c r="F100" s="28" t="s">
        <v>164</v>
      </c>
      <c r="G100" s="97" t="s">
        <v>168</v>
      </c>
      <c r="H100" s="63" t="s">
        <v>18</v>
      </c>
      <c r="I100" s="185">
        <v>1100000</v>
      </c>
      <c r="J100" s="94">
        <v>0</v>
      </c>
      <c r="K100" s="94">
        <v>55000</v>
      </c>
      <c r="L100" s="82" t="s">
        <v>507</v>
      </c>
      <c r="M100" s="56"/>
    </row>
    <row r="101" spans="1:14" s="45" customFormat="1" ht="90" x14ac:dyDescent="0.25">
      <c r="A101" s="161">
        <v>87</v>
      </c>
      <c r="B101" s="27">
        <v>13</v>
      </c>
      <c r="C101" s="29" t="s">
        <v>506</v>
      </c>
      <c r="D101" s="82" t="s">
        <v>592</v>
      </c>
      <c r="E101" s="82" t="s">
        <v>411</v>
      </c>
      <c r="F101" s="153" t="s">
        <v>51</v>
      </c>
      <c r="G101" s="154" t="s">
        <v>174</v>
      </c>
      <c r="H101" s="63" t="s">
        <v>18</v>
      </c>
      <c r="I101" s="185">
        <v>1500000</v>
      </c>
      <c r="J101" s="94">
        <v>482008.5</v>
      </c>
      <c r="K101" s="94">
        <v>942766.65</v>
      </c>
      <c r="L101" s="82" t="s">
        <v>507</v>
      </c>
      <c r="M101" s="235" t="s">
        <v>654</v>
      </c>
      <c r="N101" s="13"/>
    </row>
    <row r="102" spans="1:14" ht="54.75" customHeight="1" x14ac:dyDescent="0.25">
      <c r="A102" s="161">
        <v>88</v>
      </c>
      <c r="B102" s="27">
        <v>14</v>
      </c>
      <c r="C102" s="29" t="s">
        <v>506</v>
      </c>
      <c r="D102" s="22" t="s">
        <v>169</v>
      </c>
      <c r="E102" s="22" t="s">
        <v>411</v>
      </c>
      <c r="F102" s="28" t="s">
        <v>170</v>
      </c>
      <c r="G102" s="97" t="s">
        <v>171</v>
      </c>
      <c r="H102" s="63" t="s">
        <v>18</v>
      </c>
      <c r="I102" s="185">
        <v>6543800</v>
      </c>
      <c r="J102" s="94">
        <v>616705.35</v>
      </c>
      <c r="K102" s="94">
        <v>5235867.05</v>
      </c>
      <c r="L102" s="82" t="s">
        <v>507</v>
      </c>
      <c r="M102" s="236" t="s">
        <v>658</v>
      </c>
      <c r="N102" s="13"/>
    </row>
    <row r="103" spans="1:14" ht="47.25" x14ac:dyDescent="0.25">
      <c r="A103" s="161">
        <v>89</v>
      </c>
      <c r="B103" s="27">
        <v>15</v>
      </c>
      <c r="C103" s="29" t="s">
        <v>172</v>
      </c>
      <c r="D103" s="22" t="s">
        <v>173</v>
      </c>
      <c r="E103" s="22" t="s">
        <v>411</v>
      </c>
      <c r="F103" s="28" t="s">
        <v>138</v>
      </c>
      <c r="G103" s="97" t="s">
        <v>174</v>
      </c>
      <c r="H103" s="63" t="s">
        <v>18</v>
      </c>
      <c r="I103" s="185">
        <v>5000000</v>
      </c>
      <c r="J103" s="94">
        <v>0</v>
      </c>
      <c r="K103" s="94">
        <v>0</v>
      </c>
      <c r="L103" s="82" t="s">
        <v>507</v>
      </c>
      <c r="M103" s="56"/>
    </row>
    <row r="104" spans="1:14" ht="47.25" x14ac:dyDescent="0.25">
      <c r="A104" s="161">
        <v>90</v>
      </c>
      <c r="B104" s="27">
        <v>16</v>
      </c>
      <c r="C104" s="29" t="s">
        <v>175</v>
      </c>
      <c r="D104" s="22" t="s">
        <v>176</v>
      </c>
      <c r="E104" s="22" t="s">
        <v>411</v>
      </c>
      <c r="F104" s="28" t="s">
        <v>138</v>
      </c>
      <c r="G104" s="97" t="s">
        <v>174</v>
      </c>
      <c r="H104" s="63" t="s">
        <v>18</v>
      </c>
      <c r="I104" s="185">
        <v>3500000</v>
      </c>
      <c r="J104" s="94">
        <v>0</v>
      </c>
      <c r="K104" s="94">
        <v>0</v>
      </c>
      <c r="L104" s="82" t="s">
        <v>507</v>
      </c>
      <c r="M104" s="55"/>
    </row>
    <row r="105" spans="1:14" ht="47.25" x14ac:dyDescent="0.25">
      <c r="A105" s="161">
        <v>91</v>
      </c>
      <c r="B105" s="27">
        <v>17</v>
      </c>
      <c r="C105" s="29" t="s">
        <v>177</v>
      </c>
      <c r="D105" s="22" t="s">
        <v>178</v>
      </c>
      <c r="E105" s="22" t="s">
        <v>411</v>
      </c>
      <c r="F105" s="28" t="s">
        <v>588</v>
      </c>
      <c r="G105" s="97" t="s">
        <v>174</v>
      </c>
      <c r="H105" s="63" t="s">
        <v>18</v>
      </c>
      <c r="I105" s="185">
        <v>2100000</v>
      </c>
      <c r="J105" s="94">
        <v>0</v>
      </c>
      <c r="K105" s="94">
        <v>0</v>
      </c>
      <c r="L105" s="82" t="s">
        <v>507</v>
      </c>
      <c r="M105" s="55"/>
    </row>
    <row r="106" spans="1:14" ht="47.25" x14ac:dyDescent="0.25">
      <c r="A106" s="161">
        <v>92</v>
      </c>
      <c r="B106" s="27">
        <v>18</v>
      </c>
      <c r="C106" s="29" t="s">
        <v>179</v>
      </c>
      <c r="D106" s="22" t="s">
        <v>180</v>
      </c>
      <c r="E106" s="22" t="s">
        <v>411</v>
      </c>
      <c r="F106" s="28" t="s">
        <v>138</v>
      </c>
      <c r="G106" s="97" t="s">
        <v>181</v>
      </c>
      <c r="H106" s="63" t="s">
        <v>18</v>
      </c>
      <c r="I106" s="185">
        <v>2736248</v>
      </c>
      <c r="J106" s="94">
        <v>0</v>
      </c>
      <c r="K106" s="94">
        <v>900350.4</v>
      </c>
      <c r="L106" s="82" t="s">
        <v>507</v>
      </c>
      <c r="M106" s="105"/>
    </row>
    <row r="107" spans="1:14" ht="47.25" x14ac:dyDescent="0.25">
      <c r="A107" s="161">
        <v>93</v>
      </c>
      <c r="B107" s="27">
        <v>19</v>
      </c>
      <c r="C107" s="29" t="s">
        <v>182</v>
      </c>
      <c r="D107" s="12" t="s">
        <v>183</v>
      </c>
      <c r="E107" s="22" t="s">
        <v>411</v>
      </c>
      <c r="F107" s="11" t="s">
        <v>184</v>
      </c>
      <c r="G107" s="78" t="s">
        <v>185</v>
      </c>
      <c r="H107" s="63" t="s">
        <v>18</v>
      </c>
      <c r="I107" s="185">
        <v>4060040</v>
      </c>
      <c r="J107" s="94">
        <v>140117.35999999999</v>
      </c>
      <c r="K107" s="94">
        <v>3136099.06</v>
      </c>
      <c r="L107" s="82" t="s">
        <v>507</v>
      </c>
      <c r="M107" s="236" t="s">
        <v>656</v>
      </c>
      <c r="N107" s="13"/>
    </row>
    <row r="108" spans="1:14" ht="47.25" x14ac:dyDescent="0.25">
      <c r="A108" s="161">
        <v>94</v>
      </c>
      <c r="B108" s="27">
        <v>20</v>
      </c>
      <c r="C108" s="29" t="s">
        <v>186</v>
      </c>
      <c r="D108" s="22" t="s">
        <v>187</v>
      </c>
      <c r="E108" s="22" t="s">
        <v>411</v>
      </c>
      <c r="F108" s="28" t="s">
        <v>138</v>
      </c>
      <c r="G108" s="97" t="s">
        <v>477</v>
      </c>
      <c r="H108" s="63" t="s">
        <v>18</v>
      </c>
      <c r="I108" s="185">
        <v>315000</v>
      </c>
      <c r="J108" s="94">
        <v>0</v>
      </c>
      <c r="K108" s="94">
        <v>94500</v>
      </c>
      <c r="L108" s="82" t="s">
        <v>507</v>
      </c>
      <c r="M108" s="126" t="s">
        <v>510</v>
      </c>
    </row>
    <row r="109" spans="1:14" ht="63" x14ac:dyDescent="0.25">
      <c r="A109" s="161">
        <v>95</v>
      </c>
      <c r="B109" s="27">
        <v>21</v>
      </c>
      <c r="C109" s="29" t="s">
        <v>188</v>
      </c>
      <c r="D109" s="22" t="s">
        <v>189</v>
      </c>
      <c r="E109" s="22" t="s">
        <v>411</v>
      </c>
      <c r="F109" s="28" t="s">
        <v>134</v>
      </c>
      <c r="G109" s="97" t="s">
        <v>190</v>
      </c>
      <c r="H109" s="63" t="s">
        <v>18</v>
      </c>
      <c r="I109" s="185">
        <v>100000</v>
      </c>
      <c r="J109" s="94">
        <v>0</v>
      </c>
      <c r="K109" s="94">
        <v>832355</v>
      </c>
      <c r="L109" s="82" t="s">
        <v>507</v>
      </c>
      <c r="M109" s="56"/>
    </row>
    <row r="110" spans="1:14" ht="47.25" x14ac:dyDescent="0.25">
      <c r="A110" s="161">
        <v>96</v>
      </c>
      <c r="B110" s="27">
        <v>22</v>
      </c>
      <c r="C110" s="29" t="s">
        <v>191</v>
      </c>
      <c r="D110" s="22" t="s">
        <v>192</v>
      </c>
      <c r="E110" s="22" t="s">
        <v>411</v>
      </c>
      <c r="F110" s="28" t="s">
        <v>138</v>
      </c>
      <c r="G110" s="97" t="s">
        <v>193</v>
      </c>
      <c r="H110" s="63" t="s">
        <v>18</v>
      </c>
      <c r="I110" s="185">
        <v>4708400</v>
      </c>
      <c r="J110" s="94">
        <v>2075834.75</v>
      </c>
      <c r="K110" s="94">
        <v>5246512.75</v>
      </c>
      <c r="L110" s="82" t="s">
        <v>507</v>
      </c>
      <c r="M110" s="236" t="s">
        <v>657</v>
      </c>
      <c r="N110" s="13"/>
    </row>
    <row r="111" spans="1:14" ht="47.25" x14ac:dyDescent="0.25">
      <c r="A111" s="161">
        <v>97</v>
      </c>
      <c r="B111" s="27">
        <v>23</v>
      </c>
      <c r="C111" s="59" t="s">
        <v>194</v>
      </c>
      <c r="D111" s="25" t="s">
        <v>195</v>
      </c>
      <c r="E111" s="25" t="s">
        <v>411</v>
      </c>
      <c r="F111" s="30" t="s">
        <v>160</v>
      </c>
      <c r="G111" s="98" t="s">
        <v>131</v>
      </c>
      <c r="H111" s="148" t="s">
        <v>466</v>
      </c>
      <c r="I111" s="186">
        <v>3700000</v>
      </c>
      <c r="J111" s="175">
        <v>0</v>
      </c>
      <c r="K111" s="175">
        <v>3836216.7</v>
      </c>
      <c r="L111" s="58" t="s">
        <v>507</v>
      </c>
      <c r="M111" s="236" t="s">
        <v>511</v>
      </c>
    </row>
    <row r="112" spans="1:14" ht="60" x14ac:dyDescent="0.25">
      <c r="A112" s="161">
        <v>98</v>
      </c>
      <c r="B112" s="27">
        <v>24</v>
      </c>
      <c r="C112" s="61" t="s">
        <v>196</v>
      </c>
      <c r="D112" s="127" t="s">
        <v>197</v>
      </c>
      <c r="E112" s="127" t="s">
        <v>411</v>
      </c>
      <c r="F112" s="127" t="s">
        <v>43</v>
      </c>
      <c r="G112" s="127" t="s">
        <v>174</v>
      </c>
      <c r="H112" s="63" t="s">
        <v>18</v>
      </c>
      <c r="I112" s="171">
        <v>1597000</v>
      </c>
      <c r="J112" s="171">
        <v>1826989.5</v>
      </c>
      <c r="K112" s="171">
        <v>5055548.0999999996</v>
      </c>
      <c r="L112" s="63" t="s">
        <v>507</v>
      </c>
      <c r="M112" s="235" t="s">
        <v>655</v>
      </c>
      <c r="N112" s="13"/>
    </row>
    <row r="113" spans="1:15" ht="63" x14ac:dyDescent="0.25">
      <c r="A113" s="161">
        <v>99</v>
      </c>
      <c r="B113" s="27">
        <v>25</v>
      </c>
      <c r="C113" s="140" t="s">
        <v>198</v>
      </c>
      <c r="D113" s="141" t="s">
        <v>199</v>
      </c>
      <c r="E113" s="141" t="s">
        <v>411</v>
      </c>
      <c r="F113" s="141" t="s">
        <v>200</v>
      </c>
      <c r="G113" s="141" t="s">
        <v>201</v>
      </c>
      <c r="H113" s="148" t="s">
        <v>18</v>
      </c>
      <c r="I113" s="174">
        <v>2000000</v>
      </c>
      <c r="J113" s="174">
        <v>235500</v>
      </c>
      <c r="K113" s="174">
        <v>400000</v>
      </c>
      <c r="L113" s="148" t="s">
        <v>507</v>
      </c>
      <c r="M113" s="235" t="s">
        <v>659</v>
      </c>
      <c r="O113" s="13"/>
    </row>
    <row r="114" spans="1:15" s="45" customFormat="1" ht="47.25" x14ac:dyDescent="0.25">
      <c r="A114" s="161">
        <v>100</v>
      </c>
      <c r="B114" s="27">
        <v>26</v>
      </c>
      <c r="C114" s="61" t="s">
        <v>232</v>
      </c>
      <c r="D114" s="127" t="s">
        <v>534</v>
      </c>
      <c r="E114" s="127" t="s">
        <v>411</v>
      </c>
      <c r="F114" s="127">
        <v>2023</v>
      </c>
      <c r="G114" s="127" t="s">
        <v>247</v>
      </c>
      <c r="H114" s="63" t="s">
        <v>18</v>
      </c>
      <c r="I114" s="171">
        <v>15000</v>
      </c>
      <c r="J114" s="171">
        <v>1060</v>
      </c>
      <c r="K114" s="187">
        <v>15000</v>
      </c>
      <c r="L114" s="63" t="s">
        <v>507</v>
      </c>
      <c r="M114" s="237" t="s">
        <v>254</v>
      </c>
      <c r="N114" s="13"/>
    </row>
    <row r="115" spans="1:15" ht="29.25" customHeight="1" x14ac:dyDescent="0.25">
      <c r="A115" s="250" t="s">
        <v>70</v>
      </c>
      <c r="B115" s="251"/>
      <c r="C115" s="251"/>
      <c r="D115" s="251"/>
      <c r="E115" s="251"/>
      <c r="F115" s="251"/>
      <c r="G115" s="251"/>
      <c r="H115" s="252"/>
      <c r="I115" s="114">
        <f>SUM(I89:I114)</f>
        <v>88714293</v>
      </c>
      <c r="J115" s="114">
        <f t="shared" ref="J115:K115" si="4">SUM(J89:J114)</f>
        <v>7820137.0270000007</v>
      </c>
      <c r="K115" s="114">
        <f t="shared" si="4"/>
        <v>65072353.220000006</v>
      </c>
      <c r="L115" s="117" t="s">
        <v>415</v>
      </c>
      <c r="M115" s="93">
        <f>J114</f>
        <v>1060</v>
      </c>
    </row>
    <row r="116" spans="1:15" ht="78.75" x14ac:dyDescent="0.25">
      <c r="A116" s="6">
        <v>101</v>
      </c>
      <c r="B116" s="31">
        <v>1</v>
      </c>
      <c r="C116" s="29" t="s">
        <v>202</v>
      </c>
      <c r="D116" s="32" t="s">
        <v>203</v>
      </c>
      <c r="E116" s="32" t="s">
        <v>204</v>
      </c>
      <c r="F116" s="33" t="s">
        <v>134</v>
      </c>
      <c r="G116" s="34" t="s">
        <v>417</v>
      </c>
      <c r="H116" s="82" t="s">
        <v>18</v>
      </c>
      <c r="I116" s="94">
        <v>738938</v>
      </c>
      <c r="J116" s="94">
        <v>0</v>
      </c>
      <c r="K116" s="175">
        <v>550436</v>
      </c>
      <c r="L116" s="188" t="s">
        <v>205</v>
      </c>
      <c r="M116" s="235" t="s">
        <v>667</v>
      </c>
    </row>
    <row r="117" spans="1:15" ht="63" x14ac:dyDescent="0.25">
      <c r="A117" s="6">
        <v>102</v>
      </c>
      <c r="B117" s="31">
        <v>2</v>
      </c>
      <c r="C117" s="29" t="s">
        <v>202</v>
      </c>
      <c r="D117" s="32" t="s">
        <v>206</v>
      </c>
      <c r="E117" s="32" t="s">
        <v>204</v>
      </c>
      <c r="F117" s="33" t="s">
        <v>40</v>
      </c>
      <c r="G117" s="25" t="s">
        <v>201</v>
      </c>
      <c r="H117" s="82" t="s">
        <v>18</v>
      </c>
      <c r="I117" s="94">
        <v>517393</v>
      </c>
      <c r="J117" s="94">
        <v>0</v>
      </c>
      <c r="K117" s="175">
        <v>734118.8</v>
      </c>
      <c r="L117" s="58" t="s">
        <v>205</v>
      </c>
      <c r="M117" s="235" t="s">
        <v>668</v>
      </c>
    </row>
    <row r="118" spans="1:15" ht="94.5" x14ac:dyDescent="0.25">
      <c r="A118" s="161">
        <v>103</v>
      </c>
      <c r="B118" s="31">
        <v>3</v>
      </c>
      <c r="C118" s="29" t="s">
        <v>202</v>
      </c>
      <c r="D118" s="12" t="s">
        <v>207</v>
      </c>
      <c r="E118" s="12" t="s">
        <v>204</v>
      </c>
      <c r="F118" s="33" t="s">
        <v>208</v>
      </c>
      <c r="G118" s="36" t="s">
        <v>209</v>
      </c>
      <c r="H118" s="82" t="s">
        <v>18</v>
      </c>
      <c r="I118" s="94">
        <v>215287.7</v>
      </c>
      <c r="J118" s="94">
        <v>153069.6</v>
      </c>
      <c r="K118" s="175">
        <v>170069.6</v>
      </c>
      <c r="L118" s="58" t="s">
        <v>205</v>
      </c>
      <c r="M118" s="235" t="s">
        <v>669</v>
      </c>
    </row>
    <row r="119" spans="1:15" ht="87" customHeight="1" x14ac:dyDescent="0.25">
      <c r="A119" s="161">
        <v>104</v>
      </c>
      <c r="B119" s="31">
        <v>4</v>
      </c>
      <c r="C119" s="29" t="s">
        <v>202</v>
      </c>
      <c r="D119" s="32" t="s">
        <v>210</v>
      </c>
      <c r="E119" s="32" t="s">
        <v>204</v>
      </c>
      <c r="F119" s="33" t="s">
        <v>208</v>
      </c>
      <c r="G119" s="34" t="s">
        <v>211</v>
      </c>
      <c r="H119" s="82" t="s">
        <v>466</v>
      </c>
      <c r="I119" s="94">
        <v>70050.600000000006</v>
      </c>
      <c r="J119" s="94">
        <v>0</v>
      </c>
      <c r="K119" s="175">
        <v>68442.600000000006</v>
      </c>
      <c r="L119" s="58" t="s">
        <v>205</v>
      </c>
      <c r="M119" s="235" t="s">
        <v>670</v>
      </c>
    </row>
    <row r="120" spans="1:15" ht="94.5" x14ac:dyDescent="0.25">
      <c r="A120" s="161">
        <v>105</v>
      </c>
      <c r="B120" s="31">
        <v>5</v>
      </c>
      <c r="C120" s="29" t="s">
        <v>202</v>
      </c>
      <c r="D120" s="32" t="s">
        <v>212</v>
      </c>
      <c r="E120" s="32" t="s">
        <v>204</v>
      </c>
      <c r="F120" s="33" t="s">
        <v>208</v>
      </c>
      <c r="G120" s="34" t="s">
        <v>113</v>
      </c>
      <c r="H120" s="82" t="s">
        <v>466</v>
      </c>
      <c r="I120" s="94">
        <v>230978.3</v>
      </c>
      <c r="J120" s="94">
        <v>200058.3</v>
      </c>
      <c r="K120" s="175">
        <v>238668.1</v>
      </c>
      <c r="L120" s="58" t="s">
        <v>205</v>
      </c>
      <c r="M120" s="235" t="s">
        <v>671</v>
      </c>
    </row>
    <row r="121" spans="1:15" ht="110.25" x14ac:dyDescent="0.25">
      <c r="A121" s="161">
        <v>106</v>
      </c>
      <c r="B121" s="31">
        <v>6</v>
      </c>
      <c r="C121" s="29" t="s">
        <v>202</v>
      </c>
      <c r="D121" s="12" t="s">
        <v>213</v>
      </c>
      <c r="E121" s="12" t="s">
        <v>204</v>
      </c>
      <c r="F121" s="35" t="s">
        <v>208</v>
      </c>
      <c r="G121" s="36" t="s">
        <v>209</v>
      </c>
      <c r="H121" s="82" t="s">
        <v>466</v>
      </c>
      <c r="I121" s="94">
        <v>268528.90000000002</v>
      </c>
      <c r="J121" s="94">
        <v>8950.7000000000007</v>
      </c>
      <c r="K121" s="175">
        <v>153614.29999999999</v>
      </c>
      <c r="L121" s="58" t="s">
        <v>205</v>
      </c>
      <c r="M121" s="235" t="s">
        <v>672</v>
      </c>
    </row>
    <row r="122" spans="1:15" ht="78.75" x14ac:dyDescent="0.25">
      <c r="A122" s="161">
        <v>107</v>
      </c>
      <c r="B122" s="31">
        <v>7</v>
      </c>
      <c r="C122" s="29" t="s">
        <v>202</v>
      </c>
      <c r="D122" s="32" t="s">
        <v>214</v>
      </c>
      <c r="E122" s="32" t="s">
        <v>204</v>
      </c>
      <c r="F122" s="33" t="s">
        <v>208</v>
      </c>
      <c r="G122" s="34" t="s">
        <v>82</v>
      </c>
      <c r="H122" s="82" t="s">
        <v>466</v>
      </c>
      <c r="I122" s="94">
        <v>438393.2</v>
      </c>
      <c r="J122" s="94">
        <v>0</v>
      </c>
      <c r="K122" s="175">
        <v>335726.6</v>
      </c>
      <c r="L122" s="58" t="s">
        <v>205</v>
      </c>
      <c r="M122" s="236" t="s">
        <v>673</v>
      </c>
    </row>
    <row r="123" spans="1:15" ht="75" x14ac:dyDescent="0.25">
      <c r="A123" s="161">
        <v>108</v>
      </c>
      <c r="B123" s="31">
        <v>8</v>
      </c>
      <c r="C123" s="9" t="s">
        <v>215</v>
      </c>
      <c r="D123" s="10" t="s">
        <v>216</v>
      </c>
      <c r="E123" s="10" t="s">
        <v>204</v>
      </c>
      <c r="F123" s="33" t="s">
        <v>208</v>
      </c>
      <c r="G123" s="10" t="s">
        <v>131</v>
      </c>
      <c r="H123" s="82" t="s">
        <v>466</v>
      </c>
      <c r="I123" s="80">
        <v>79038.7</v>
      </c>
      <c r="J123" s="94">
        <v>0</v>
      </c>
      <c r="K123" s="80">
        <v>51211.199999999997</v>
      </c>
      <c r="L123" s="58" t="s">
        <v>205</v>
      </c>
      <c r="M123" s="235" t="s">
        <v>674</v>
      </c>
    </row>
    <row r="124" spans="1:15" ht="71.25" customHeight="1" x14ac:dyDescent="0.25">
      <c r="A124" s="161">
        <v>109</v>
      </c>
      <c r="B124" s="31">
        <v>9</v>
      </c>
      <c r="C124" s="29" t="s">
        <v>202</v>
      </c>
      <c r="D124" s="32" t="s">
        <v>217</v>
      </c>
      <c r="E124" s="32" t="s">
        <v>204</v>
      </c>
      <c r="F124" s="33" t="s">
        <v>208</v>
      </c>
      <c r="G124" s="34" t="s">
        <v>218</v>
      </c>
      <c r="H124" s="82" t="s">
        <v>18</v>
      </c>
      <c r="I124" s="94">
        <v>219990.3</v>
      </c>
      <c r="J124" s="94">
        <v>70049.600000000006</v>
      </c>
      <c r="K124" s="175">
        <v>139800</v>
      </c>
      <c r="L124" s="58" t="s">
        <v>205</v>
      </c>
      <c r="M124" s="236" t="s">
        <v>675</v>
      </c>
    </row>
    <row r="125" spans="1:15" ht="70.5" customHeight="1" x14ac:dyDescent="0.25">
      <c r="A125" s="161">
        <v>110</v>
      </c>
      <c r="B125" s="31">
        <v>10</v>
      </c>
      <c r="C125" s="29" t="s">
        <v>202</v>
      </c>
      <c r="D125" s="32" t="s">
        <v>219</v>
      </c>
      <c r="E125" s="32" t="s">
        <v>204</v>
      </c>
      <c r="F125" s="33" t="s">
        <v>208</v>
      </c>
      <c r="G125" s="34" t="s">
        <v>220</v>
      </c>
      <c r="H125" s="82" t="s">
        <v>18</v>
      </c>
      <c r="I125" s="94">
        <v>229030.9</v>
      </c>
      <c r="J125" s="94">
        <v>27189.200000000001</v>
      </c>
      <c r="K125" s="175">
        <v>52204.6</v>
      </c>
      <c r="L125" s="58" t="s">
        <v>205</v>
      </c>
      <c r="M125" s="235" t="s">
        <v>676</v>
      </c>
    </row>
    <row r="126" spans="1:15" ht="67.5" customHeight="1" x14ac:dyDescent="0.25">
      <c r="A126" s="161">
        <v>111</v>
      </c>
      <c r="B126" s="31">
        <v>11</v>
      </c>
      <c r="C126" s="29" t="s">
        <v>202</v>
      </c>
      <c r="D126" s="32" t="s">
        <v>221</v>
      </c>
      <c r="E126" s="32" t="s">
        <v>204</v>
      </c>
      <c r="F126" s="33" t="s">
        <v>208</v>
      </c>
      <c r="G126" s="34" t="s">
        <v>222</v>
      </c>
      <c r="H126" s="82" t="s">
        <v>466</v>
      </c>
      <c r="I126" s="94">
        <v>127773.6</v>
      </c>
      <c r="J126" s="94">
        <v>0</v>
      </c>
      <c r="K126" s="175">
        <v>140260.20000000001</v>
      </c>
      <c r="L126" s="58" t="s">
        <v>205</v>
      </c>
      <c r="M126" s="235" t="s">
        <v>677</v>
      </c>
    </row>
    <row r="127" spans="1:15" ht="66" customHeight="1" x14ac:dyDescent="0.25">
      <c r="A127" s="161">
        <v>112</v>
      </c>
      <c r="B127" s="31">
        <v>12</v>
      </c>
      <c r="C127" s="29" t="s">
        <v>202</v>
      </c>
      <c r="D127" s="32" t="s">
        <v>223</v>
      </c>
      <c r="E127" s="32" t="s">
        <v>204</v>
      </c>
      <c r="F127" s="33" t="s">
        <v>43</v>
      </c>
      <c r="G127" s="34" t="s">
        <v>154</v>
      </c>
      <c r="H127" s="82" t="s">
        <v>18</v>
      </c>
      <c r="I127" s="94">
        <v>1108796.2</v>
      </c>
      <c r="J127" s="94">
        <v>0</v>
      </c>
      <c r="K127" s="175">
        <v>935041.3</v>
      </c>
      <c r="L127" s="58" t="s">
        <v>205</v>
      </c>
      <c r="M127" s="235" t="s">
        <v>678</v>
      </c>
    </row>
    <row r="128" spans="1:15" ht="69.75" customHeight="1" x14ac:dyDescent="0.25">
      <c r="A128" s="161">
        <v>113</v>
      </c>
      <c r="B128" s="31">
        <v>13</v>
      </c>
      <c r="C128" s="29" t="s">
        <v>202</v>
      </c>
      <c r="D128" s="32" t="s">
        <v>376</v>
      </c>
      <c r="E128" s="32" t="s">
        <v>204</v>
      </c>
      <c r="F128" s="33" t="s">
        <v>208</v>
      </c>
      <c r="G128" s="34" t="s">
        <v>174</v>
      </c>
      <c r="H128" s="82" t="s">
        <v>18</v>
      </c>
      <c r="I128" s="94">
        <v>120429</v>
      </c>
      <c r="J128" s="228">
        <v>12077</v>
      </c>
      <c r="K128" s="171">
        <v>26327.3</v>
      </c>
      <c r="L128" s="229" t="s">
        <v>205</v>
      </c>
      <c r="M128" s="235" t="s">
        <v>679</v>
      </c>
    </row>
    <row r="129" spans="1:16" ht="60" x14ac:dyDescent="0.25">
      <c r="A129" s="161">
        <v>114</v>
      </c>
      <c r="B129" s="31">
        <v>14</v>
      </c>
      <c r="C129" s="29" t="s">
        <v>202</v>
      </c>
      <c r="D129" s="32" t="s">
        <v>224</v>
      </c>
      <c r="E129" s="32" t="s">
        <v>204</v>
      </c>
      <c r="F129" s="33" t="s">
        <v>208</v>
      </c>
      <c r="G129" s="34" t="s">
        <v>225</v>
      </c>
      <c r="H129" s="82" t="s">
        <v>18</v>
      </c>
      <c r="I129" s="94">
        <v>17935.7</v>
      </c>
      <c r="J129" s="94">
        <v>4472.7</v>
      </c>
      <c r="K129" s="193">
        <v>7646.7</v>
      </c>
      <c r="L129" s="58" t="s">
        <v>205</v>
      </c>
      <c r="M129" s="235" t="s">
        <v>680</v>
      </c>
    </row>
    <row r="130" spans="1:16" ht="60" x14ac:dyDescent="0.25">
      <c r="A130" s="161">
        <v>115</v>
      </c>
      <c r="B130" s="31">
        <v>15</v>
      </c>
      <c r="C130" s="59" t="s">
        <v>202</v>
      </c>
      <c r="D130" s="34" t="s">
        <v>226</v>
      </c>
      <c r="E130" s="34" t="s">
        <v>204</v>
      </c>
      <c r="F130" s="33" t="s">
        <v>208</v>
      </c>
      <c r="G130" s="34" t="s">
        <v>227</v>
      </c>
      <c r="H130" s="58" t="s">
        <v>18</v>
      </c>
      <c r="I130" s="175">
        <v>20136.7</v>
      </c>
      <c r="J130" s="175">
        <v>19038.2</v>
      </c>
      <c r="K130" s="175">
        <v>19270</v>
      </c>
      <c r="L130" s="58" t="s">
        <v>205</v>
      </c>
      <c r="M130" s="235" t="s">
        <v>681</v>
      </c>
    </row>
    <row r="131" spans="1:16" s="45" customFormat="1" ht="47.25" x14ac:dyDescent="0.25">
      <c r="A131" s="161">
        <v>116</v>
      </c>
      <c r="B131" s="31">
        <v>16</v>
      </c>
      <c r="C131" s="61" t="s">
        <v>521</v>
      </c>
      <c r="D131" s="136" t="s">
        <v>522</v>
      </c>
      <c r="E131" s="34" t="s">
        <v>204</v>
      </c>
      <c r="F131" s="136">
        <v>2023</v>
      </c>
      <c r="G131" s="136" t="s">
        <v>154</v>
      </c>
      <c r="H131" s="58" t="s">
        <v>18</v>
      </c>
      <c r="I131" s="171">
        <v>364802.4</v>
      </c>
      <c r="J131" s="171">
        <v>0</v>
      </c>
      <c r="K131" s="171">
        <v>0</v>
      </c>
      <c r="L131" s="58" t="s">
        <v>205</v>
      </c>
      <c r="M131" s="230"/>
    </row>
    <row r="132" spans="1:16" s="45" customFormat="1" ht="63" x14ac:dyDescent="0.25">
      <c r="A132" s="161">
        <v>117</v>
      </c>
      <c r="B132" s="31">
        <v>17</v>
      </c>
      <c r="C132" s="61" t="s">
        <v>521</v>
      </c>
      <c r="D132" s="62" t="s">
        <v>523</v>
      </c>
      <c r="E132" s="62" t="s">
        <v>204</v>
      </c>
      <c r="F132" s="62">
        <v>2023</v>
      </c>
      <c r="G132" s="62" t="s">
        <v>154</v>
      </c>
      <c r="H132" s="63" t="s">
        <v>18</v>
      </c>
      <c r="I132" s="171">
        <v>22563.200000000001</v>
      </c>
      <c r="J132" s="171">
        <v>0</v>
      </c>
      <c r="K132" s="187">
        <v>6000</v>
      </c>
      <c r="L132" s="63" t="s">
        <v>205</v>
      </c>
      <c r="M132" s="230"/>
    </row>
    <row r="133" spans="1:16" ht="29.25" customHeight="1" x14ac:dyDescent="0.25">
      <c r="A133" s="250" t="s">
        <v>70</v>
      </c>
      <c r="B133" s="251"/>
      <c r="C133" s="251"/>
      <c r="D133" s="251"/>
      <c r="E133" s="251"/>
      <c r="F133" s="251"/>
      <c r="G133" s="251"/>
      <c r="H133" s="252"/>
      <c r="I133" s="114">
        <f>SUM(I116:I132)</f>
        <v>4790066.4000000013</v>
      </c>
      <c r="J133" s="114">
        <f t="shared" ref="J133:K133" si="5">SUM(J116:J132)</f>
        <v>494905.3000000001</v>
      </c>
      <c r="K133" s="114">
        <f t="shared" si="5"/>
        <v>3628837.3000000007</v>
      </c>
      <c r="L133" s="117" t="s">
        <v>415</v>
      </c>
      <c r="M133" s="93">
        <f>SUM(J116:J132)</f>
        <v>494905.3000000001</v>
      </c>
    </row>
    <row r="134" spans="1:16" ht="110.25" x14ac:dyDescent="0.25">
      <c r="A134" s="104">
        <v>118</v>
      </c>
      <c r="B134" s="37">
        <v>1</v>
      </c>
      <c r="C134" s="9" t="s">
        <v>230</v>
      </c>
      <c r="D134" s="18" t="s">
        <v>231</v>
      </c>
      <c r="E134" s="18" t="s">
        <v>228</v>
      </c>
      <c r="F134" s="38" t="s">
        <v>208</v>
      </c>
      <c r="G134" s="18" t="s">
        <v>113</v>
      </c>
      <c r="H134" s="82" t="s">
        <v>466</v>
      </c>
      <c r="I134" s="80">
        <v>2220</v>
      </c>
      <c r="J134" s="94">
        <v>0</v>
      </c>
      <c r="K134" s="80">
        <v>2220</v>
      </c>
      <c r="L134" s="81" t="s">
        <v>229</v>
      </c>
      <c r="M134" s="231" t="s">
        <v>254</v>
      </c>
    </row>
    <row r="135" spans="1:16" s="45" customFormat="1" ht="94.5" x14ac:dyDescent="0.25">
      <c r="A135" s="104">
        <v>119</v>
      </c>
      <c r="B135" s="37">
        <v>2</v>
      </c>
      <c r="C135" s="9" t="s">
        <v>400</v>
      </c>
      <c r="D135" s="18" t="s">
        <v>401</v>
      </c>
      <c r="E135" s="18" t="s">
        <v>228</v>
      </c>
      <c r="F135" s="32" t="s">
        <v>208</v>
      </c>
      <c r="G135" s="18" t="s">
        <v>127</v>
      </c>
      <c r="H135" s="82" t="s">
        <v>18</v>
      </c>
      <c r="I135" s="80">
        <v>56581.1</v>
      </c>
      <c r="J135" s="94">
        <v>0</v>
      </c>
      <c r="K135" s="80">
        <v>34666.1</v>
      </c>
      <c r="L135" s="81" t="s">
        <v>229</v>
      </c>
    </row>
    <row r="136" spans="1:16" s="45" customFormat="1" ht="63" x14ac:dyDescent="0.25">
      <c r="A136" s="161">
        <v>120</v>
      </c>
      <c r="B136" s="37">
        <v>3</v>
      </c>
      <c r="C136" s="9" t="s">
        <v>232</v>
      </c>
      <c r="D136" s="18" t="s">
        <v>535</v>
      </c>
      <c r="E136" s="18" t="s">
        <v>228</v>
      </c>
      <c r="F136" s="32">
        <v>2023</v>
      </c>
      <c r="G136" s="18" t="s">
        <v>463</v>
      </c>
      <c r="H136" s="82" t="s">
        <v>466</v>
      </c>
      <c r="I136" s="80">
        <v>3500</v>
      </c>
      <c r="J136" s="94">
        <v>0</v>
      </c>
      <c r="K136" s="80">
        <v>2415.23</v>
      </c>
      <c r="L136" s="81" t="s">
        <v>229</v>
      </c>
      <c r="M136" s="215"/>
    </row>
    <row r="137" spans="1:16" s="45" customFormat="1" ht="94.5" x14ac:dyDescent="0.25">
      <c r="A137" s="161">
        <v>121</v>
      </c>
      <c r="B137" s="37">
        <v>4</v>
      </c>
      <c r="C137" s="9" t="s">
        <v>232</v>
      </c>
      <c r="D137" s="18" t="s">
        <v>536</v>
      </c>
      <c r="E137" s="18" t="s">
        <v>228</v>
      </c>
      <c r="F137" s="32">
        <v>2023</v>
      </c>
      <c r="G137" s="18" t="s">
        <v>539</v>
      </c>
      <c r="H137" s="82" t="s">
        <v>466</v>
      </c>
      <c r="I137" s="80">
        <v>3157.9</v>
      </c>
      <c r="J137" s="94">
        <v>0</v>
      </c>
      <c r="K137" s="80">
        <v>2589.5</v>
      </c>
      <c r="L137" s="81" t="s">
        <v>229</v>
      </c>
      <c r="M137" s="215"/>
    </row>
    <row r="138" spans="1:16" s="45" customFormat="1" ht="78.75" x14ac:dyDescent="0.25">
      <c r="A138" s="161">
        <v>122</v>
      </c>
      <c r="B138" s="37">
        <v>5</v>
      </c>
      <c r="C138" s="9" t="s">
        <v>232</v>
      </c>
      <c r="D138" s="18" t="s">
        <v>543</v>
      </c>
      <c r="E138" s="18" t="s">
        <v>228</v>
      </c>
      <c r="F138" s="32">
        <v>2023</v>
      </c>
      <c r="G138" s="18" t="s">
        <v>537</v>
      </c>
      <c r="H138" s="82" t="s">
        <v>466</v>
      </c>
      <c r="I138" s="80">
        <v>3000</v>
      </c>
      <c r="J138" s="94">
        <v>637.9</v>
      </c>
      <c r="K138" s="80">
        <v>2797.7</v>
      </c>
      <c r="L138" s="81" t="s">
        <v>229</v>
      </c>
      <c r="M138" s="215"/>
      <c r="P138" s="13"/>
    </row>
    <row r="139" spans="1:16" s="45" customFormat="1" ht="63" x14ac:dyDescent="0.25">
      <c r="A139" s="161">
        <v>123</v>
      </c>
      <c r="B139" s="37">
        <v>6</v>
      </c>
      <c r="C139" s="9" t="s">
        <v>232</v>
      </c>
      <c r="D139" s="18" t="s">
        <v>538</v>
      </c>
      <c r="E139" s="18" t="s">
        <v>228</v>
      </c>
      <c r="F139" s="32">
        <v>2023</v>
      </c>
      <c r="G139" s="18" t="s">
        <v>220</v>
      </c>
      <c r="H139" s="82" t="s">
        <v>466</v>
      </c>
      <c r="I139" s="80">
        <v>2100</v>
      </c>
      <c r="J139" s="94">
        <v>0</v>
      </c>
      <c r="K139" s="80">
        <v>1547.4</v>
      </c>
      <c r="L139" s="81" t="s">
        <v>229</v>
      </c>
      <c r="M139" s="215"/>
    </row>
    <row r="140" spans="1:16" s="45" customFormat="1" ht="94.5" x14ac:dyDescent="0.25">
      <c r="A140" s="161">
        <v>124</v>
      </c>
      <c r="B140" s="37">
        <v>7</v>
      </c>
      <c r="C140" s="9" t="s">
        <v>232</v>
      </c>
      <c r="D140" s="18" t="s">
        <v>540</v>
      </c>
      <c r="E140" s="18" t="s">
        <v>228</v>
      </c>
      <c r="F140" s="32">
        <v>2023</v>
      </c>
      <c r="G140" s="18" t="s">
        <v>541</v>
      </c>
      <c r="H140" s="82" t="s">
        <v>466</v>
      </c>
      <c r="I140" s="80">
        <v>550</v>
      </c>
      <c r="J140" s="94">
        <v>0</v>
      </c>
      <c r="K140" s="80">
        <v>428.4</v>
      </c>
      <c r="L140" s="81" t="s">
        <v>229</v>
      </c>
      <c r="M140" s="215"/>
    </row>
    <row r="141" spans="1:16" s="45" customFormat="1" ht="94.5" x14ac:dyDescent="0.25">
      <c r="A141" s="161">
        <v>125</v>
      </c>
      <c r="B141" s="37">
        <v>8</v>
      </c>
      <c r="C141" s="9" t="s">
        <v>232</v>
      </c>
      <c r="D141" s="18" t="s">
        <v>540</v>
      </c>
      <c r="E141" s="18" t="s">
        <v>228</v>
      </c>
      <c r="F141" s="32">
        <v>2023</v>
      </c>
      <c r="G141" s="18" t="s">
        <v>313</v>
      </c>
      <c r="H141" s="82" t="s">
        <v>466</v>
      </c>
      <c r="I141" s="80">
        <v>550</v>
      </c>
      <c r="J141" s="94">
        <v>0</v>
      </c>
      <c r="K141" s="80">
        <v>428.5</v>
      </c>
      <c r="L141" s="81" t="s">
        <v>229</v>
      </c>
      <c r="M141" s="215"/>
    </row>
    <row r="142" spans="1:16" s="45" customFormat="1" ht="94.5" x14ac:dyDescent="0.25">
      <c r="A142" s="161">
        <v>126</v>
      </c>
      <c r="B142" s="37">
        <v>9</v>
      </c>
      <c r="C142" s="9" t="s">
        <v>232</v>
      </c>
      <c r="D142" s="18" t="s">
        <v>540</v>
      </c>
      <c r="E142" s="18" t="s">
        <v>228</v>
      </c>
      <c r="F142" s="32">
        <v>2023</v>
      </c>
      <c r="G142" s="18" t="s">
        <v>542</v>
      </c>
      <c r="H142" s="82" t="s">
        <v>466</v>
      </c>
      <c r="I142" s="80">
        <v>550</v>
      </c>
      <c r="J142" s="94">
        <v>0</v>
      </c>
      <c r="K142" s="80">
        <v>437.3</v>
      </c>
      <c r="L142" s="81" t="s">
        <v>229</v>
      </c>
      <c r="M142" s="215"/>
    </row>
    <row r="143" spans="1:16" s="45" customFormat="1" ht="94.5" x14ac:dyDescent="0.25">
      <c r="A143" s="161">
        <v>127</v>
      </c>
      <c r="B143" s="37">
        <v>10</v>
      </c>
      <c r="C143" s="9" t="s">
        <v>232</v>
      </c>
      <c r="D143" s="18" t="s">
        <v>540</v>
      </c>
      <c r="E143" s="18" t="s">
        <v>228</v>
      </c>
      <c r="F143" s="32">
        <v>2023</v>
      </c>
      <c r="G143" s="18" t="s">
        <v>291</v>
      </c>
      <c r="H143" s="82" t="s">
        <v>466</v>
      </c>
      <c r="I143" s="80">
        <v>550</v>
      </c>
      <c r="J143" s="94">
        <v>0</v>
      </c>
      <c r="K143" s="80">
        <v>414.4</v>
      </c>
      <c r="L143" s="81" t="s">
        <v>229</v>
      </c>
      <c r="M143" s="215"/>
    </row>
    <row r="144" spans="1:16" s="45" customFormat="1" ht="78.75" x14ac:dyDescent="0.25">
      <c r="A144" s="161">
        <v>128</v>
      </c>
      <c r="B144" s="37">
        <v>11</v>
      </c>
      <c r="C144" s="9" t="s">
        <v>232</v>
      </c>
      <c r="D144" s="18" t="s">
        <v>543</v>
      </c>
      <c r="E144" s="18" t="s">
        <v>228</v>
      </c>
      <c r="F144" s="32">
        <v>2023</v>
      </c>
      <c r="G144" s="18" t="s">
        <v>313</v>
      </c>
      <c r="H144" s="82" t="s">
        <v>466</v>
      </c>
      <c r="I144" s="80">
        <v>3157.9</v>
      </c>
      <c r="J144" s="94">
        <v>0</v>
      </c>
      <c r="K144" s="80">
        <v>2744.8</v>
      </c>
      <c r="L144" s="81" t="s">
        <v>229</v>
      </c>
      <c r="M144" s="215"/>
    </row>
    <row r="145" spans="1:16" s="45" customFormat="1" ht="78.75" x14ac:dyDescent="0.25">
      <c r="A145" s="161">
        <v>129</v>
      </c>
      <c r="B145" s="37">
        <v>12</v>
      </c>
      <c r="C145" s="9" t="s">
        <v>232</v>
      </c>
      <c r="D145" s="18" t="s">
        <v>543</v>
      </c>
      <c r="E145" s="18" t="s">
        <v>228</v>
      </c>
      <c r="F145" s="32">
        <v>2023</v>
      </c>
      <c r="G145" s="18" t="s">
        <v>544</v>
      </c>
      <c r="H145" s="82" t="s">
        <v>466</v>
      </c>
      <c r="I145" s="80">
        <v>3157.9</v>
      </c>
      <c r="J145" s="94">
        <v>0</v>
      </c>
      <c r="K145" s="80">
        <v>2475.6</v>
      </c>
      <c r="L145" s="81" t="s">
        <v>229</v>
      </c>
      <c r="M145" s="215"/>
    </row>
    <row r="146" spans="1:16" s="45" customFormat="1" ht="63" x14ac:dyDescent="0.25">
      <c r="A146" s="161">
        <v>130</v>
      </c>
      <c r="B146" s="37">
        <v>13</v>
      </c>
      <c r="C146" s="9" t="s">
        <v>232</v>
      </c>
      <c r="D146" s="18" t="s">
        <v>535</v>
      </c>
      <c r="E146" s="18" t="s">
        <v>228</v>
      </c>
      <c r="F146" s="32">
        <v>2023</v>
      </c>
      <c r="G146" s="18" t="s">
        <v>234</v>
      </c>
      <c r="H146" s="82" t="s">
        <v>466</v>
      </c>
      <c r="I146" s="80">
        <v>2631.6</v>
      </c>
      <c r="J146" s="94">
        <v>0</v>
      </c>
      <c r="K146" s="80">
        <v>2451.3000000000002</v>
      </c>
      <c r="L146" s="81" t="s">
        <v>229</v>
      </c>
      <c r="M146" s="215"/>
    </row>
    <row r="147" spans="1:16" s="45" customFormat="1" ht="78.75" x14ac:dyDescent="0.25">
      <c r="A147" s="161">
        <v>131</v>
      </c>
      <c r="B147" s="37">
        <v>14</v>
      </c>
      <c r="C147" s="9" t="s">
        <v>545</v>
      </c>
      <c r="D147" s="18" t="s">
        <v>546</v>
      </c>
      <c r="E147" s="18" t="s">
        <v>228</v>
      </c>
      <c r="F147" s="32">
        <v>2023</v>
      </c>
      <c r="G147" s="18" t="s">
        <v>154</v>
      </c>
      <c r="H147" s="82" t="s">
        <v>466</v>
      </c>
      <c r="I147" s="80">
        <v>105263.2</v>
      </c>
      <c r="J147" s="94">
        <v>0</v>
      </c>
      <c r="K147" s="80">
        <v>104783.3</v>
      </c>
      <c r="L147" s="81" t="s">
        <v>229</v>
      </c>
      <c r="M147" s="215"/>
    </row>
    <row r="148" spans="1:16" s="45" customFormat="1" ht="94.5" x14ac:dyDescent="0.25">
      <c r="A148" s="161">
        <v>132</v>
      </c>
      <c r="B148" s="37">
        <v>15</v>
      </c>
      <c r="C148" s="9" t="s">
        <v>545</v>
      </c>
      <c r="D148" s="18" t="s">
        <v>540</v>
      </c>
      <c r="E148" s="18" t="s">
        <v>228</v>
      </c>
      <c r="F148" s="32">
        <v>2023</v>
      </c>
      <c r="G148" s="18" t="s">
        <v>547</v>
      </c>
      <c r="H148" s="82" t="s">
        <v>466</v>
      </c>
      <c r="I148" s="80">
        <v>526.32000000000005</v>
      </c>
      <c r="J148" s="94">
        <v>0</v>
      </c>
      <c r="K148" s="80">
        <v>439.5</v>
      </c>
      <c r="L148" s="81" t="s">
        <v>229</v>
      </c>
      <c r="M148" s="215"/>
    </row>
    <row r="149" spans="1:16" s="45" customFormat="1" ht="94.5" x14ac:dyDescent="0.25">
      <c r="A149" s="161">
        <v>133</v>
      </c>
      <c r="B149" s="37">
        <v>16</v>
      </c>
      <c r="C149" s="9" t="s">
        <v>545</v>
      </c>
      <c r="D149" s="18" t="s">
        <v>540</v>
      </c>
      <c r="E149" s="18" t="s">
        <v>228</v>
      </c>
      <c r="F149" s="32">
        <v>2023</v>
      </c>
      <c r="G149" s="18" t="s">
        <v>548</v>
      </c>
      <c r="H149" s="82" t="s">
        <v>466</v>
      </c>
      <c r="I149" s="80">
        <v>526.32000000000005</v>
      </c>
      <c r="J149" s="94">
        <v>0</v>
      </c>
      <c r="K149" s="80">
        <v>439.5</v>
      </c>
      <c r="L149" s="81" t="s">
        <v>229</v>
      </c>
      <c r="M149" s="215"/>
    </row>
    <row r="150" spans="1:16" s="45" customFormat="1" ht="94.5" x14ac:dyDescent="0.25">
      <c r="A150" s="161">
        <v>134</v>
      </c>
      <c r="B150" s="37">
        <v>17</v>
      </c>
      <c r="C150" s="9" t="s">
        <v>545</v>
      </c>
      <c r="D150" s="18" t="s">
        <v>540</v>
      </c>
      <c r="E150" s="18" t="s">
        <v>228</v>
      </c>
      <c r="F150" s="32">
        <v>2023</v>
      </c>
      <c r="G150" s="18" t="s">
        <v>549</v>
      </c>
      <c r="H150" s="82" t="s">
        <v>466</v>
      </c>
      <c r="I150" s="80">
        <v>526.32000000000005</v>
      </c>
      <c r="J150" s="94">
        <v>0</v>
      </c>
      <c r="K150" s="80">
        <v>442.1</v>
      </c>
      <c r="L150" s="81" t="s">
        <v>229</v>
      </c>
      <c r="M150" s="215"/>
    </row>
    <row r="151" spans="1:16" s="45" customFormat="1" ht="94.5" x14ac:dyDescent="0.25">
      <c r="A151" s="161">
        <v>135</v>
      </c>
      <c r="B151" s="37">
        <v>18</v>
      </c>
      <c r="C151" s="9" t="s">
        <v>545</v>
      </c>
      <c r="D151" s="18" t="s">
        <v>540</v>
      </c>
      <c r="E151" s="18" t="s">
        <v>228</v>
      </c>
      <c r="F151" s="32">
        <v>2023</v>
      </c>
      <c r="G151" s="18" t="s">
        <v>550</v>
      </c>
      <c r="H151" s="82" t="s">
        <v>466</v>
      </c>
      <c r="I151" s="80">
        <v>526.32000000000005</v>
      </c>
      <c r="J151" s="94">
        <v>0</v>
      </c>
      <c r="K151" s="80">
        <v>442.1</v>
      </c>
      <c r="L151" s="81" t="s">
        <v>229</v>
      </c>
      <c r="M151" s="215"/>
    </row>
    <row r="152" spans="1:16" s="45" customFormat="1" ht="94.5" x14ac:dyDescent="0.25">
      <c r="A152" s="161">
        <v>136</v>
      </c>
      <c r="B152" s="37">
        <v>19</v>
      </c>
      <c r="C152" s="9" t="s">
        <v>545</v>
      </c>
      <c r="D152" s="18" t="s">
        <v>540</v>
      </c>
      <c r="E152" s="18" t="s">
        <v>228</v>
      </c>
      <c r="F152" s="32">
        <v>2023</v>
      </c>
      <c r="G152" s="18" t="s">
        <v>209</v>
      </c>
      <c r="H152" s="82" t="s">
        <v>466</v>
      </c>
      <c r="I152" s="80">
        <v>526.32000000000005</v>
      </c>
      <c r="J152" s="94">
        <v>0</v>
      </c>
      <c r="K152" s="80">
        <v>439.5</v>
      </c>
      <c r="L152" s="81" t="s">
        <v>229</v>
      </c>
      <c r="M152" s="215"/>
    </row>
    <row r="153" spans="1:16" s="45" customFormat="1" ht="63" x14ac:dyDescent="0.25">
      <c r="A153" s="161">
        <v>137</v>
      </c>
      <c r="B153" s="37">
        <v>20</v>
      </c>
      <c r="C153" s="9" t="s">
        <v>232</v>
      </c>
      <c r="D153" s="18" t="s">
        <v>629</v>
      </c>
      <c r="E153" s="18" t="s">
        <v>228</v>
      </c>
      <c r="F153" s="32" t="s">
        <v>375</v>
      </c>
      <c r="G153" s="18" t="s">
        <v>154</v>
      </c>
      <c r="H153" s="82" t="s">
        <v>18</v>
      </c>
      <c r="I153" s="80">
        <v>65000</v>
      </c>
      <c r="J153" s="94">
        <v>31999.999500000002</v>
      </c>
      <c r="K153" s="80">
        <v>31999.999500000002</v>
      </c>
      <c r="L153" s="81" t="s">
        <v>229</v>
      </c>
      <c r="M153" s="215"/>
    </row>
    <row r="154" spans="1:16" s="45" customFormat="1" ht="63" x14ac:dyDescent="0.25">
      <c r="A154" s="161">
        <v>138</v>
      </c>
      <c r="B154" s="37">
        <v>21</v>
      </c>
      <c r="C154" s="9" t="s">
        <v>232</v>
      </c>
      <c r="D154" s="18" t="s">
        <v>630</v>
      </c>
      <c r="E154" s="18" t="s">
        <v>228</v>
      </c>
      <c r="F154" s="32" t="s">
        <v>375</v>
      </c>
      <c r="G154" s="18" t="s">
        <v>251</v>
      </c>
      <c r="H154" s="82" t="s">
        <v>18</v>
      </c>
      <c r="I154" s="80">
        <v>89473.7</v>
      </c>
      <c r="J154" s="80">
        <v>15609.510000000002</v>
      </c>
      <c r="K154" s="80">
        <v>15609.510000000002</v>
      </c>
      <c r="L154" s="81" t="s">
        <v>229</v>
      </c>
      <c r="M154" s="215"/>
    </row>
    <row r="155" spans="1:16" s="45" customFormat="1" ht="63" x14ac:dyDescent="0.25">
      <c r="A155" s="161">
        <v>139</v>
      </c>
      <c r="B155" s="37">
        <v>22</v>
      </c>
      <c r="C155" s="9" t="s">
        <v>232</v>
      </c>
      <c r="D155" s="18" t="s">
        <v>631</v>
      </c>
      <c r="E155" s="18" t="s">
        <v>228</v>
      </c>
      <c r="F155" s="32" t="s">
        <v>355</v>
      </c>
      <c r="G155" s="18" t="s">
        <v>632</v>
      </c>
      <c r="H155" s="82" t="s">
        <v>18</v>
      </c>
      <c r="I155" s="80">
        <v>157894.70000000001</v>
      </c>
      <c r="J155" s="94">
        <v>0</v>
      </c>
      <c r="K155" s="80">
        <v>0</v>
      </c>
      <c r="L155" s="81" t="s">
        <v>229</v>
      </c>
      <c r="M155" s="215"/>
    </row>
    <row r="156" spans="1:16" ht="63" x14ac:dyDescent="0.25">
      <c r="A156" s="161">
        <v>140</v>
      </c>
      <c r="B156" s="37">
        <v>23</v>
      </c>
      <c r="C156" s="9" t="s">
        <v>126</v>
      </c>
      <c r="D156" s="18" t="s">
        <v>238</v>
      </c>
      <c r="E156" s="18" t="s">
        <v>228</v>
      </c>
      <c r="F156" s="32" t="s">
        <v>208</v>
      </c>
      <c r="G156" s="18" t="s">
        <v>127</v>
      </c>
      <c r="H156" s="82" t="s">
        <v>18</v>
      </c>
      <c r="I156" s="80">
        <v>55000</v>
      </c>
      <c r="J156" s="94">
        <v>0</v>
      </c>
      <c r="K156" s="80">
        <v>27100</v>
      </c>
      <c r="L156" s="81" t="s">
        <v>229</v>
      </c>
      <c r="M156" s="238" t="s">
        <v>660</v>
      </c>
    </row>
    <row r="157" spans="1:16" ht="63" x14ac:dyDescent="0.25">
      <c r="A157" s="219">
        <v>141</v>
      </c>
      <c r="B157" s="241">
        <v>24</v>
      </c>
      <c r="C157" s="42" t="s">
        <v>126</v>
      </c>
      <c r="D157" s="118" t="s">
        <v>239</v>
      </c>
      <c r="E157" s="118" t="s">
        <v>228</v>
      </c>
      <c r="F157" s="34" t="s">
        <v>208</v>
      </c>
      <c r="G157" s="118" t="s">
        <v>127</v>
      </c>
      <c r="H157" s="58" t="s">
        <v>18</v>
      </c>
      <c r="I157" s="109">
        <v>240000</v>
      </c>
      <c r="J157" s="175">
        <v>0</v>
      </c>
      <c r="K157" s="109">
        <v>173000</v>
      </c>
      <c r="L157" s="132" t="s">
        <v>229</v>
      </c>
      <c r="M157" s="238" t="s">
        <v>661</v>
      </c>
    </row>
    <row r="158" spans="1:16" s="45" customFormat="1" ht="47.25" x14ac:dyDescent="0.25">
      <c r="A158" s="60">
        <v>142</v>
      </c>
      <c r="B158" s="244">
        <v>25</v>
      </c>
      <c r="C158" s="74" t="s">
        <v>126</v>
      </c>
      <c r="D158" s="245" t="s">
        <v>448</v>
      </c>
      <c r="E158" s="245" t="s">
        <v>407</v>
      </c>
      <c r="F158" s="62" t="s">
        <v>208</v>
      </c>
      <c r="G158" s="245" t="s">
        <v>127</v>
      </c>
      <c r="H158" s="63" t="s">
        <v>466</v>
      </c>
      <c r="I158" s="110">
        <v>19000</v>
      </c>
      <c r="J158" s="171">
        <v>0</v>
      </c>
      <c r="K158" s="110">
        <v>18000</v>
      </c>
      <c r="L158" s="147" t="s">
        <v>229</v>
      </c>
      <c r="M158" s="246" t="s">
        <v>661</v>
      </c>
    </row>
    <row r="159" spans="1:16" ht="29.25" customHeight="1" x14ac:dyDescent="0.25">
      <c r="A159" s="268" t="s">
        <v>70</v>
      </c>
      <c r="B159" s="268"/>
      <c r="C159" s="268"/>
      <c r="D159" s="268"/>
      <c r="E159" s="268"/>
      <c r="F159" s="268"/>
      <c r="G159" s="268"/>
      <c r="H159" s="268"/>
      <c r="I159" s="242">
        <f>SUM(I134:I158)</f>
        <v>815969.60000000009</v>
      </c>
      <c r="J159" s="242">
        <f>SUM(J134:J158)</f>
        <v>48247.409500000009</v>
      </c>
      <c r="K159" s="242">
        <f>SUM(K134:K158)</f>
        <v>428311.73950000003</v>
      </c>
      <c r="L159" s="243" t="s">
        <v>415</v>
      </c>
      <c r="M159" s="93">
        <f>SUM(J134:J155)</f>
        <v>48247.409500000009</v>
      </c>
    </row>
    <row r="160" spans="1:16" s="45" customFormat="1" ht="63" x14ac:dyDescent="0.25">
      <c r="A160" s="60">
        <v>143</v>
      </c>
      <c r="B160" s="144">
        <v>1</v>
      </c>
      <c r="C160" s="74" t="s">
        <v>248</v>
      </c>
      <c r="D160" s="64" t="s">
        <v>459</v>
      </c>
      <c r="E160" s="64" t="s">
        <v>240</v>
      </c>
      <c r="F160" s="65" t="s">
        <v>164</v>
      </c>
      <c r="G160" s="91" t="s">
        <v>234</v>
      </c>
      <c r="H160" s="63" t="s">
        <v>466</v>
      </c>
      <c r="I160" s="110">
        <v>48500</v>
      </c>
      <c r="J160" s="171">
        <v>14498.884749999999</v>
      </c>
      <c r="K160" s="110">
        <v>15079.58475</v>
      </c>
      <c r="L160" s="189" t="s">
        <v>241</v>
      </c>
      <c r="M160" s="232" t="s">
        <v>254</v>
      </c>
      <c r="P160" s="13"/>
    </row>
    <row r="161" spans="1:13" s="45" customFormat="1" ht="78.75" x14ac:dyDescent="0.25">
      <c r="A161" s="60">
        <v>144</v>
      </c>
      <c r="B161" s="145">
        <v>2</v>
      </c>
      <c r="C161" s="119" t="s">
        <v>236</v>
      </c>
      <c r="D161" s="120" t="s">
        <v>460</v>
      </c>
      <c r="E161" s="120" t="s">
        <v>240</v>
      </c>
      <c r="F161" s="39">
        <v>2023</v>
      </c>
      <c r="G161" s="116" t="s">
        <v>242</v>
      </c>
      <c r="H161" s="63" t="s">
        <v>466</v>
      </c>
      <c r="I161" s="190">
        <v>8500</v>
      </c>
      <c r="J161" s="173">
        <v>5070.6499999999996</v>
      </c>
      <c r="K161" s="173">
        <v>5070.6499999999996</v>
      </c>
      <c r="L161" s="191" t="s">
        <v>241</v>
      </c>
      <c r="M161" s="232" t="s">
        <v>254</v>
      </c>
    </row>
    <row r="162" spans="1:13" s="45" customFormat="1" ht="63" x14ac:dyDescent="0.25">
      <c r="A162" s="60">
        <v>145</v>
      </c>
      <c r="B162" s="144">
        <v>3</v>
      </c>
      <c r="C162" s="119" t="s">
        <v>236</v>
      </c>
      <c r="D162" s="64" t="s">
        <v>461</v>
      </c>
      <c r="E162" s="64" t="s">
        <v>240</v>
      </c>
      <c r="F162" s="39">
        <v>2023</v>
      </c>
      <c r="G162" s="116" t="s">
        <v>242</v>
      </c>
      <c r="H162" s="63" t="s">
        <v>466</v>
      </c>
      <c r="I162" s="190">
        <v>2000</v>
      </c>
      <c r="J162" s="172">
        <v>1155.83</v>
      </c>
      <c r="K162" s="173">
        <v>1155.83</v>
      </c>
      <c r="L162" s="191" t="s">
        <v>241</v>
      </c>
      <c r="M162" s="232" t="s">
        <v>254</v>
      </c>
    </row>
    <row r="163" spans="1:13" s="45" customFormat="1" ht="45" x14ac:dyDescent="0.25">
      <c r="A163" s="60">
        <v>146</v>
      </c>
      <c r="B163" s="145">
        <v>4</v>
      </c>
      <c r="C163" s="74" t="s">
        <v>243</v>
      </c>
      <c r="D163" s="64" t="s">
        <v>462</v>
      </c>
      <c r="E163" s="64" t="s">
        <v>240</v>
      </c>
      <c r="F163" s="39">
        <v>2023</v>
      </c>
      <c r="G163" s="116" t="s">
        <v>463</v>
      </c>
      <c r="H163" s="63" t="s">
        <v>466</v>
      </c>
      <c r="I163" s="190">
        <v>1500</v>
      </c>
      <c r="J163" s="172">
        <v>0</v>
      </c>
      <c r="K163" s="173">
        <v>1424.99</v>
      </c>
      <c r="L163" s="191" t="s">
        <v>241</v>
      </c>
      <c r="M163" s="232" t="s">
        <v>254</v>
      </c>
    </row>
    <row r="164" spans="1:13" s="45" customFormat="1" ht="94.5" x14ac:dyDescent="0.25">
      <c r="A164" s="60">
        <v>147</v>
      </c>
      <c r="B164" s="144">
        <v>5</v>
      </c>
      <c r="C164" s="74" t="s">
        <v>243</v>
      </c>
      <c r="D164" s="64" t="s">
        <v>464</v>
      </c>
      <c r="E164" s="64" t="s">
        <v>240</v>
      </c>
      <c r="F164" s="39">
        <v>2023</v>
      </c>
      <c r="G164" s="116" t="s">
        <v>463</v>
      </c>
      <c r="H164" s="63" t="s">
        <v>466</v>
      </c>
      <c r="I164" s="190">
        <v>3500</v>
      </c>
      <c r="J164" s="172">
        <v>0</v>
      </c>
      <c r="K164" s="173">
        <v>3500</v>
      </c>
      <c r="L164" s="191" t="s">
        <v>241</v>
      </c>
      <c r="M164" s="232" t="s">
        <v>254</v>
      </c>
    </row>
    <row r="165" spans="1:13" s="45" customFormat="1" ht="110.25" x14ac:dyDescent="0.25">
      <c r="A165" s="60">
        <v>148</v>
      </c>
      <c r="B165" s="145">
        <v>6</v>
      </c>
      <c r="C165" s="74" t="s">
        <v>243</v>
      </c>
      <c r="D165" s="64" t="s">
        <v>465</v>
      </c>
      <c r="E165" s="64" t="s">
        <v>240</v>
      </c>
      <c r="F165" s="39">
        <v>2023</v>
      </c>
      <c r="G165" s="116" t="s">
        <v>547</v>
      </c>
      <c r="H165" s="149" t="s">
        <v>466</v>
      </c>
      <c r="I165" s="190">
        <v>400</v>
      </c>
      <c r="J165" s="172">
        <v>0</v>
      </c>
      <c r="K165" s="173">
        <v>400</v>
      </c>
      <c r="L165" s="191" t="s">
        <v>241</v>
      </c>
      <c r="M165" s="232" t="s">
        <v>254</v>
      </c>
    </row>
    <row r="166" spans="1:13" s="45" customFormat="1" ht="45" x14ac:dyDescent="0.25">
      <c r="A166" s="60">
        <v>149</v>
      </c>
      <c r="B166" s="144">
        <v>7</v>
      </c>
      <c r="C166" s="74" t="s">
        <v>246</v>
      </c>
      <c r="D166" s="64" t="s">
        <v>467</v>
      </c>
      <c r="E166" s="64" t="s">
        <v>240</v>
      </c>
      <c r="F166" s="39">
        <v>2023</v>
      </c>
      <c r="G166" s="116" t="s">
        <v>468</v>
      </c>
      <c r="H166" s="149" t="s">
        <v>466</v>
      </c>
      <c r="I166" s="190">
        <v>20000</v>
      </c>
      <c r="J166" s="172">
        <v>19634.78</v>
      </c>
      <c r="K166" s="173">
        <v>19634.78</v>
      </c>
      <c r="L166" s="191" t="s">
        <v>241</v>
      </c>
      <c r="M166" s="232" t="s">
        <v>254</v>
      </c>
    </row>
    <row r="167" spans="1:13" s="45" customFormat="1" ht="47.25" x14ac:dyDescent="0.25">
      <c r="A167" s="60">
        <v>150</v>
      </c>
      <c r="B167" s="145">
        <v>8</v>
      </c>
      <c r="C167" s="9" t="s">
        <v>245</v>
      </c>
      <c r="D167" s="64" t="s">
        <v>469</v>
      </c>
      <c r="E167" s="64" t="s">
        <v>240</v>
      </c>
      <c r="F167" s="39">
        <v>2023</v>
      </c>
      <c r="G167" s="116" t="s">
        <v>484</v>
      </c>
      <c r="H167" s="149" t="s">
        <v>466</v>
      </c>
      <c r="I167" s="190">
        <v>2000</v>
      </c>
      <c r="J167" s="172">
        <v>0</v>
      </c>
      <c r="K167" s="173">
        <v>1160</v>
      </c>
      <c r="L167" s="191" t="s">
        <v>241</v>
      </c>
      <c r="M167" s="232" t="s">
        <v>254</v>
      </c>
    </row>
    <row r="168" spans="1:13" s="45" customFormat="1" ht="47.25" x14ac:dyDescent="0.25">
      <c r="A168" s="60">
        <v>151</v>
      </c>
      <c r="B168" s="144">
        <v>9</v>
      </c>
      <c r="C168" s="74" t="s">
        <v>244</v>
      </c>
      <c r="D168" s="64" t="s">
        <v>470</v>
      </c>
      <c r="E168" s="64" t="s">
        <v>240</v>
      </c>
      <c r="F168" s="39">
        <v>2023</v>
      </c>
      <c r="G168" s="116" t="s">
        <v>471</v>
      </c>
      <c r="H168" s="149" t="s">
        <v>466</v>
      </c>
      <c r="I168" s="190">
        <v>40000</v>
      </c>
      <c r="J168" s="172">
        <v>40000</v>
      </c>
      <c r="K168" s="173">
        <v>40000</v>
      </c>
      <c r="L168" s="191" t="s">
        <v>241</v>
      </c>
      <c r="M168" s="232" t="s">
        <v>254</v>
      </c>
    </row>
    <row r="169" spans="1:13" s="45" customFormat="1" ht="47.25" x14ac:dyDescent="0.25">
      <c r="A169" s="60">
        <v>152</v>
      </c>
      <c r="B169" s="145">
        <v>10</v>
      </c>
      <c r="C169" s="9" t="s">
        <v>232</v>
      </c>
      <c r="D169" s="64" t="s">
        <v>472</v>
      </c>
      <c r="E169" s="64" t="s">
        <v>240</v>
      </c>
      <c r="F169" s="39">
        <v>2023</v>
      </c>
      <c r="G169" s="116" t="s">
        <v>154</v>
      </c>
      <c r="H169" s="149" t="s">
        <v>466</v>
      </c>
      <c r="I169" s="190">
        <v>11473.64</v>
      </c>
      <c r="J169" s="172">
        <v>11473.207770000001</v>
      </c>
      <c r="K169" s="173">
        <v>11473.207770000001</v>
      </c>
      <c r="L169" s="191" t="s">
        <v>241</v>
      </c>
      <c r="M169" s="232" t="s">
        <v>254</v>
      </c>
    </row>
    <row r="170" spans="1:13" s="45" customFormat="1" ht="78.75" x14ac:dyDescent="0.25">
      <c r="A170" s="60">
        <v>153</v>
      </c>
      <c r="B170" s="144">
        <v>11</v>
      </c>
      <c r="C170" s="9" t="s">
        <v>245</v>
      </c>
      <c r="D170" s="64" t="s">
        <v>473</v>
      </c>
      <c r="E170" s="64" t="s">
        <v>240</v>
      </c>
      <c r="F170" s="39">
        <v>2023</v>
      </c>
      <c r="G170" s="116" t="s">
        <v>484</v>
      </c>
      <c r="H170" s="149" t="s">
        <v>466</v>
      </c>
      <c r="I170" s="190">
        <v>500</v>
      </c>
      <c r="J170" s="172">
        <v>195.83</v>
      </c>
      <c r="K170" s="173">
        <v>195.83</v>
      </c>
      <c r="L170" s="191" t="s">
        <v>241</v>
      </c>
      <c r="M170" s="232" t="s">
        <v>254</v>
      </c>
    </row>
    <row r="171" spans="1:13" s="45" customFormat="1" ht="63" x14ac:dyDescent="0.25">
      <c r="A171" s="60">
        <v>154</v>
      </c>
      <c r="B171" s="145">
        <v>12</v>
      </c>
      <c r="C171" s="9" t="s">
        <v>232</v>
      </c>
      <c r="D171" s="64" t="s">
        <v>474</v>
      </c>
      <c r="E171" s="64" t="s">
        <v>240</v>
      </c>
      <c r="F171" s="39">
        <v>2023</v>
      </c>
      <c r="G171" s="116" t="s">
        <v>484</v>
      </c>
      <c r="H171" s="149" t="s">
        <v>466</v>
      </c>
      <c r="I171" s="190">
        <v>381.1</v>
      </c>
      <c r="J171" s="172">
        <v>283.22106000000002</v>
      </c>
      <c r="K171" s="173">
        <v>283.22106000000002</v>
      </c>
      <c r="L171" s="191" t="s">
        <v>241</v>
      </c>
      <c r="M171" s="232" t="s">
        <v>254</v>
      </c>
    </row>
    <row r="172" spans="1:13" s="45" customFormat="1" ht="45" x14ac:dyDescent="0.25">
      <c r="A172" s="60">
        <v>155</v>
      </c>
      <c r="B172" s="144">
        <v>13</v>
      </c>
      <c r="C172" s="74" t="s">
        <v>475</v>
      </c>
      <c r="D172" s="64" t="s">
        <v>476</v>
      </c>
      <c r="E172" s="64" t="s">
        <v>240</v>
      </c>
      <c r="F172" s="39">
        <v>2023</v>
      </c>
      <c r="G172" s="116" t="s">
        <v>477</v>
      </c>
      <c r="H172" s="149" t="s">
        <v>466</v>
      </c>
      <c r="I172" s="190">
        <v>6000</v>
      </c>
      <c r="J172" s="172">
        <v>6000</v>
      </c>
      <c r="K172" s="173">
        <v>6000</v>
      </c>
      <c r="L172" s="191" t="s">
        <v>241</v>
      </c>
      <c r="M172" s="232" t="s">
        <v>254</v>
      </c>
    </row>
    <row r="173" spans="1:13" s="45" customFormat="1" ht="63" x14ac:dyDescent="0.25">
      <c r="A173" s="60">
        <v>156</v>
      </c>
      <c r="B173" s="145">
        <v>14</v>
      </c>
      <c r="C173" s="9" t="s">
        <v>232</v>
      </c>
      <c r="D173" s="64" t="s">
        <v>478</v>
      </c>
      <c r="E173" s="64" t="s">
        <v>240</v>
      </c>
      <c r="F173" s="39">
        <v>2023</v>
      </c>
      <c r="G173" s="91" t="s">
        <v>483</v>
      </c>
      <c r="H173" s="149" t="s">
        <v>466</v>
      </c>
      <c r="I173" s="190">
        <v>42521.5</v>
      </c>
      <c r="J173" s="172">
        <v>44410.723989999999</v>
      </c>
      <c r="K173" s="173">
        <v>44410.723989999999</v>
      </c>
      <c r="L173" s="191" t="s">
        <v>241</v>
      </c>
      <c r="M173" s="232" t="s">
        <v>254</v>
      </c>
    </row>
    <row r="174" spans="1:13" s="45" customFormat="1" ht="47.25" x14ac:dyDescent="0.25">
      <c r="A174" s="60">
        <v>157</v>
      </c>
      <c r="B174" s="144">
        <v>15</v>
      </c>
      <c r="C174" s="74" t="s">
        <v>399</v>
      </c>
      <c r="D174" s="64" t="s">
        <v>479</v>
      </c>
      <c r="E174" s="64" t="s">
        <v>240</v>
      </c>
      <c r="F174" s="39">
        <v>2023</v>
      </c>
      <c r="G174" s="116" t="s">
        <v>127</v>
      </c>
      <c r="H174" s="149" t="s">
        <v>466</v>
      </c>
      <c r="I174" s="190">
        <v>10000</v>
      </c>
      <c r="J174" s="172">
        <v>8500</v>
      </c>
      <c r="K174" s="173">
        <v>8500</v>
      </c>
      <c r="L174" s="191" t="s">
        <v>241</v>
      </c>
      <c r="M174" s="232" t="s">
        <v>254</v>
      </c>
    </row>
    <row r="175" spans="1:13" s="45" customFormat="1" ht="63" x14ac:dyDescent="0.25">
      <c r="A175" s="60">
        <v>158</v>
      </c>
      <c r="B175" s="145">
        <v>16</v>
      </c>
      <c r="C175" s="42" t="s">
        <v>232</v>
      </c>
      <c r="D175" s="75" t="s">
        <v>480</v>
      </c>
      <c r="E175" s="75" t="s">
        <v>240</v>
      </c>
      <c r="F175" s="121">
        <v>2023</v>
      </c>
      <c r="G175" s="122" t="s">
        <v>154</v>
      </c>
      <c r="H175" s="149" t="s">
        <v>466</v>
      </c>
      <c r="I175" s="192">
        <v>806</v>
      </c>
      <c r="J175" s="193">
        <v>648.98089000000004</v>
      </c>
      <c r="K175" s="173">
        <v>648.98089000000004</v>
      </c>
      <c r="L175" s="194" t="s">
        <v>241</v>
      </c>
      <c r="M175" s="232" t="s">
        <v>254</v>
      </c>
    </row>
    <row r="176" spans="1:13" s="45" customFormat="1" ht="126" x14ac:dyDescent="0.25">
      <c r="A176" s="60">
        <v>159</v>
      </c>
      <c r="B176" s="144">
        <v>17</v>
      </c>
      <c r="C176" s="42" t="s">
        <v>232</v>
      </c>
      <c r="D176" s="64" t="s">
        <v>481</v>
      </c>
      <c r="E176" s="64" t="s">
        <v>240</v>
      </c>
      <c r="F176" s="65">
        <v>2023</v>
      </c>
      <c r="G176" s="91" t="s">
        <v>483</v>
      </c>
      <c r="H176" s="149" t="s">
        <v>466</v>
      </c>
      <c r="I176" s="110">
        <v>748.68</v>
      </c>
      <c r="J176" s="171">
        <v>449.20699999999999</v>
      </c>
      <c r="K176" s="195">
        <v>449.20699999999999</v>
      </c>
      <c r="L176" s="189" t="s">
        <v>241</v>
      </c>
      <c r="M176" s="232" t="s">
        <v>254</v>
      </c>
    </row>
    <row r="177" spans="1:13" s="45" customFormat="1" ht="94.5" x14ac:dyDescent="0.25">
      <c r="A177" s="60">
        <v>160</v>
      </c>
      <c r="B177" s="145">
        <v>18</v>
      </c>
      <c r="C177" s="42" t="s">
        <v>232</v>
      </c>
      <c r="D177" s="64" t="s">
        <v>482</v>
      </c>
      <c r="E177" s="64" t="s">
        <v>240</v>
      </c>
      <c r="F177" s="65">
        <v>2023</v>
      </c>
      <c r="G177" s="91" t="s">
        <v>483</v>
      </c>
      <c r="H177" s="149" t="s">
        <v>466</v>
      </c>
      <c r="I177" s="110">
        <v>350</v>
      </c>
      <c r="J177" s="171">
        <v>0</v>
      </c>
      <c r="K177" s="195">
        <v>350</v>
      </c>
      <c r="L177" s="189" t="s">
        <v>241</v>
      </c>
      <c r="M177" s="232" t="s">
        <v>254</v>
      </c>
    </row>
    <row r="178" spans="1:13" s="45" customFormat="1" ht="110.25" x14ac:dyDescent="0.25">
      <c r="A178" s="60">
        <v>161</v>
      </c>
      <c r="B178" s="144">
        <v>19</v>
      </c>
      <c r="C178" s="42" t="s">
        <v>232</v>
      </c>
      <c r="D178" s="75" t="s">
        <v>485</v>
      </c>
      <c r="E178" s="75" t="s">
        <v>240</v>
      </c>
      <c r="F178" s="76">
        <v>2023</v>
      </c>
      <c r="G178" s="123" t="s">
        <v>483</v>
      </c>
      <c r="H178" s="149" t="s">
        <v>466</v>
      </c>
      <c r="I178" s="170">
        <v>279.95999999999998</v>
      </c>
      <c r="J178" s="174">
        <v>307.95600000000002</v>
      </c>
      <c r="K178" s="196">
        <v>307.95600000000002</v>
      </c>
      <c r="L178" s="189" t="s">
        <v>241</v>
      </c>
      <c r="M178" s="232" t="s">
        <v>254</v>
      </c>
    </row>
    <row r="179" spans="1:13" s="45" customFormat="1" ht="78.75" x14ac:dyDescent="0.25">
      <c r="A179" s="60">
        <v>162</v>
      </c>
      <c r="B179" s="145">
        <v>20</v>
      </c>
      <c r="C179" s="42" t="s">
        <v>232</v>
      </c>
      <c r="D179" s="64" t="s">
        <v>486</v>
      </c>
      <c r="E179" s="75" t="s">
        <v>240</v>
      </c>
      <c r="F179" s="76">
        <v>2023</v>
      </c>
      <c r="G179" s="123" t="s">
        <v>483</v>
      </c>
      <c r="H179" s="149" t="s">
        <v>466</v>
      </c>
      <c r="I179" s="110">
        <v>70.040000000000006</v>
      </c>
      <c r="J179" s="171">
        <v>70.040000000000006</v>
      </c>
      <c r="K179" s="197">
        <v>70.040000000000006</v>
      </c>
      <c r="L179" s="189" t="s">
        <v>241</v>
      </c>
      <c r="M179" s="232" t="s">
        <v>254</v>
      </c>
    </row>
    <row r="180" spans="1:13" s="45" customFormat="1" ht="94.5" x14ac:dyDescent="0.25">
      <c r="A180" s="60">
        <v>163</v>
      </c>
      <c r="B180" s="144">
        <v>21</v>
      </c>
      <c r="C180" s="42" t="s">
        <v>232</v>
      </c>
      <c r="D180" s="64" t="s">
        <v>487</v>
      </c>
      <c r="E180" s="75" t="s">
        <v>240</v>
      </c>
      <c r="F180" s="76">
        <v>2023</v>
      </c>
      <c r="G180" s="91" t="s">
        <v>234</v>
      </c>
      <c r="H180" s="63" t="s">
        <v>466</v>
      </c>
      <c r="I180" s="110">
        <v>106</v>
      </c>
      <c r="J180" s="171">
        <v>0</v>
      </c>
      <c r="K180" s="197">
        <v>106</v>
      </c>
      <c r="L180" s="189" t="s">
        <v>241</v>
      </c>
      <c r="M180" s="232" t="s">
        <v>254</v>
      </c>
    </row>
    <row r="181" spans="1:13" s="45" customFormat="1" ht="78.75" x14ac:dyDescent="0.25">
      <c r="A181" s="60">
        <v>164</v>
      </c>
      <c r="B181" s="145">
        <v>22</v>
      </c>
      <c r="C181" s="42" t="s">
        <v>232</v>
      </c>
      <c r="D181" s="64" t="s">
        <v>488</v>
      </c>
      <c r="E181" s="75" t="s">
        <v>240</v>
      </c>
      <c r="F181" s="76">
        <v>2023</v>
      </c>
      <c r="G181" s="91" t="s">
        <v>234</v>
      </c>
      <c r="H181" s="63" t="s">
        <v>466</v>
      </c>
      <c r="I181" s="110">
        <v>250</v>
      </c>
      <c r="J181" s="171">
        <v>0</v>
      </c>
      <c r="K181" s="197">
        <v>250</v>
      </c>
      <c r="L181" s="189" t="s">
        <v>241</v>
      </c>
      <c r="M181" s="232" t="s">
        <v>254</v>
      </c>
    </row>
    <row r="182" spans="1:13" s="45" customFormat="1" ht="78.75" x14ac:dyDescent="0.25">
      <c r="A182" s="60">
        <v>165</v>
      </c>
      <c r="B182" s="144">
        <v>23</v>
      </c>
      <c r="C182" s="42" t="s">
        <v>232</v>
      </c>
      <c r="D182" s="64" t="s">
        <v>489</v>
      </c>
      <c r="E182" s="75" t="s">
        <v>240</v>
      </c>
      <c r="F182" s="76">
        <v>2023</v>
      </c>
      <c r="G182" s="91" t="s">
        <v>234</v>
      </c>
      <c r="H182" s="63" t="s">
        <v>466</v>
      </c>
      <c r="I182" s="110">
        <v>97.025000000000006</v>
      </c>
      <c r="J182" s="171">
        <v>0</v>
      </c>
      <c r="K182" s="197">
        <v>97.025000000000006</v>
      </c>
      <c r="L182" s="189" t="s">
        <v>241</v>
      </c>
      <c r="M182" s="232" t="s">
        <v>254</v>
      </c>
    </row>
    <row r="183" spans="1:13" s="45" customFormat="1" ht="126" x14ac:dyDescent="0.25">
      <c r="A183" s="60">
        <v>166</v>
      </c>
      <c r="B183" s="145">
        <v>24</v>
      </c>
      <c r="C183" s="42" t="s">
        <v>232</v>
      </c>
      <c r="D183" s="64" t="s">
        <v>491</v>
      </c>
      <c r="E183" s="75" t="s">
        <v>240</v>
      </c>
      <c r="F183" s="76">
        <v>2023</v>
      </c>
      <c r="G183" s="91" t="s">
        <v>234</v>
      </c>
      <c r="H183" s="63" t="s">
        <v>466</v>
      </c>
      <c r="I183" s="110">
        <v>1715.88</v>
      </c>
      <c r="J183" s="171">
        <v>1504.58023</v>
      </c>
      <c r="K183" s="197">
        <v>1504.58023</v>
      </c>
      <c r="L183" s="189" t="s">
        <v>241</v>
      </c>
      <c r="M183" s="232" t="s">
        <v>254</v>
      </c>
    </row>
    <row r="184" spans="1:13" s="45" customFormat="1" ht="157.5" x14ac:dyDescent="0.25">
      <c r="A184" s="60">
        <v>167</v>
      </c>
      <c r="B184" s="144">
        <v>25</v>
      </c>
      <c r="C184" s="42" t="s">
        <v>232</v>
      </c>
      <c r="D184" s="64" t="s">
        <v>490</v>
      </c>
      <c r="E184" s="75" t="s">
        <v>240</v>
      </c>
      <c r="F184" s="76">
        <v>2023</v>
      </c>
      <c r="G184" s="91" t="s">
        <v>234</v>
      </c>
      <c r="H184" s="63" t="s">
        <v>466</v>
      </c>
      <c r="I184" s="110">
        <v>20.82</v>
      </c>
      <c r="J184" s="171">
        <v>0</v>
      </c>
      <c r="K184" s="197">
        <v>20.82</v>
      </c>
      <c r="L184" s="189" t="s">
        <v>241</v>
      </c>
      <c r="M184" s="232" t="s">
        <v>254</v>
      </c>
    </row>
    <row r="185" spans="1:13" s="45" customFormat="1" ht="63" x14ac:dyDescent="0.25">
      <c r="A185" s="60">
        <v>168</v>
      </c>
      <c r="B185" s="145">
        <v>26</v>
      </c>
      <c r="C185" s="74" t="s">
        <v>237</v>
      </c>
      <c r="D185" s="64" t="s">
        <v>492</v>
      </c>
      <c r="E185" s="75" t="s">
        <v>240</v>
      </c>
      <c r="F185" s="76">
        <v>2023</v>
      </c>
      <c r="G185" s="91" t="s">
        <v>493</v>
      </c>
      <c r="H185" s="63" t="s">
        <v>466</v>
      </c>
      <c r="I185" s="110">
        <v>400</v>
      </c>
      <c r="J185" s="171">
        <v>0</v>
      </c>
      <c r="K185" s="197">
        <v>400</v>
      </c>
      <c r="L185" s="189" t="s">
        <v>241</v>
      </c>
      <c r="M185" s="232" t="s">
        <v>254</v>
      </c>
    </row>
    <row r="186" spans="1:13" s="45" customFormat="1" ht="63" x14ac:dyDescent="0.25">
      <c r="A186" s="60">
        <v>169</v>
      </c>
      <c r="B186" s="144">
        <v>27</v>
      </c>
      <c r="C186" s="74" t="s">
        <v>243</v>
      </c>
      <c r="D186" s="64" t="s">
        <v>492</v>
      </c>
      <c r="E186" s="75" t="s">
        <v>240</v>
      </c>
      <c r="F186" s="76">
        <v>2023</v>
      </c>
      <c r="G186" s="91" t="s">
        <v>463</v>
      </c>
      <c r="H186" s="148" t="s">
        <v>18</v>
      </c>
      <c r="I186" s="110">
        <v>500</v>
      </c>
      <c r="J186" s="171">
        <v>0</v>
      </c>
      <c r="K186" s="197">
        <v>0</v>
      </c>
      <c r="L186" s="189" t="s">
        <v>241</v>
      </c>
      <c r="M186" s="93" t="s">
        <v>254</v>
      </c>
    </row>
    <row r="187" spans="1:13" s="45" customFormat="1" ht="63" x14ac:dyDescent="0.25">
      <c r="A187" s="60">
        <v>170</v>
      </c>
      <c r="B187" s="145">
        <v>28</v>
      </c>
      <c r="C187" s="74" t="s">
        <v>446</v>
      </c>
      <c r="D187" s="64" t="s">
        <v>492</v>
      </c>
      <c r="E187" s="75" t="s">
        <v>240</v>
      </c>
      <c r="F187" s="76">
        <v>2023</v>
      </c>
      <c r="G187" s="91" t="s">
        <v>154</v>
      </c>
      <c r="H187" s="63" t="s">
        <v>466</v>
      </c>
      <c r="I187" s="110">
        <v>600</v>
      </c>
      <c r="J187" s="171">
        <v>0</v>
      </c>
      <c r="K187" s="197">
        <v>600</v>
      </c>
      <c r="L187" s="189" t="s">
        <v>241</v>
      </c>
      <c r="M187" s="232" t="s">
        <v>254</v>
      </c>
    </row>
    <row r="188" spans="1:13" s="45" customFormat="1" ht="63" x14ac:dyDescent="0.25">
      <c r="A188" s="60">
        <v>171</v>
      </c>
      <c r="B188" s="144">
        <v>29</v>
      </c>
      <c r="C188" s="42" t="s">
        <v>232</v>
      </c>
      <c r="D188" s="64" t="s">
        <v>492</v>
      </c>
      <c r="E188" s="75" t="s">
        <v>240</v>
      </c>
      <c r="F188" s="76">
        <v>2023</v>
      </c>
      <c r="G188" s="91" t="s">
        <v>247</v>
      </c>
      <c r="H188" s="148" t="s">
        <v>18</v>
      </c>
      <c r="I188" s="110">
        <v>500</v>
      </c>
      <c r="J188" s="171">
        <v>0</v>
      </c>
      <c r="K188" s="197">
        <v>500</v>
      </c>
      <c r="L188" s="189" t="s">
        <v>241</v>
      </c>
      <c r="M188" s="232" t="s">
        <v>254</v>
      </c>
    </row>
    <row r="189" spans="1:13" s="45" customFormat="1" ht="63" x14ac:dyDescent="0.25">
      <c r="A189" s="60">
        <v>172</v>
      </c>
      <c r="B189" s="145">
        <v>30</v>
      </c>
      <c r="C189" s="74" t="s">
        <v>236</v>
      </c>
      <c r="D189" s="64" t="s">
        <v>593</v>
      </c>
      <c r="E189" s="75" t="s">
        <v>240</v>
      </c>
      <c r="F189" s="76">
        <v>2023</v>
      </c>
      <c r="G189" s="91" t="s">
        <v>242</v>
      </c>
      <c r="H189" s="148" t="s">
        <v>466</v>
      </c>
      <c r="I189" s="110">
        <v>600</v>
      </c>
      <c r="J189" s="171">
        <v>0</v>
      </c>
      <c r="K189" s="197">
        <v>600</v>
      </c>
      <c r="L189" s="189" t="s">
        <v>241</v>
      </c>
      <c r="M189" s="232" t="s">
        <v>254</v>
      </c>
    </row>
    <row r="190" spans="1:13" s="45" customFormat="1" ht="63" x14ac:dyDescent="0.25">
      <c r="A190" s="60">
        <v>173</v>
      </c>
      <c r="B190" s="144">
        <v>31</v>
      </c>
      <c r="C190" s="42" t="s">
        <v>232</v>
      </c>
      <c r="D190" s="64" t="s">
        <v>494</v>
      </c>
      <c r="E190" s="75" t="s">
        <v>240</v>
      </c>
      <c r="F190" s="76">
        <v>2023</v>
      </c>
      <c r="G190" s="116" t="s">
        <v>484</v>
      </c>
      <c r="H190" s="63" t="s">
        <v>466</v>
      </c>
      <c r="I190" s="110">
        <v>1000</v>
      </c>
      <c r="J190" s="171">
        <v>0</v>
      </c>
      <c r="K190" s="197">
        <v>1000</v>
      </c>
      <c r="L190" s="189" t="s">
        <v>241</v>
      </c>
      <c r="M190" s="232" t="s">
        <v>254</v>
      </c>
    </row>
    <row r="191" spans="1:13" s="45" customFormat="1" ht="63" x14ac:dyDescent="0.25">
      <c r="A191" s="60">
        <v>174</v>
      </c>
      <c r="B191" s="145">
        <v>32</v>
      </c>
      <c r="C191" s="74" t="s">
        <v>248</v>
      </c>
      <c r="D191" s="64" t="s">
        <v>495</v>
      </c>
      <c r="E191" s="75" t="s">
        <v>240</v>
      </c>
      <c r="F191" s="76">
        <v>2023</v>
      </c>
      <c r="G191" s="91" t="s">
        <v>234</v>
      </c>
      <c r="H191" s="63" t="s">
        <v>466</v>
      </c>
      <c r="I191" s="110">
        <v>5000</v>
      </c>
      <c r="J191" s="171">
        <v>4960.5585799999999</v>
      </c>
      <c r="K191" s="197">
        <v>4960.5585799999999</v>
      </c>
      <c r="L191" s="189" t="s">
        <v>241</v>
      </c>
      <c r="M191" s="232" t="s">
        <v>254</v>
      </c>
    </row>
    <row r="192" spans="1:13" s="45" customFormat="1" ht="78.75" x14ac:dyDescent="0.25">
      <c r="A192" s="60">
        <v>175</v>
      </c>
      <c r="B192" s="144">
        <v>33</v>
      </c>
      <c r="C192" s="74" t="s">
        <v>248</v>
      </c>
      <c r="D192" s="64" t="s">
        <v>496</v>
      </c>
      <c r="E192" s="75" t="s">
        <v>240</v>
      </c>
      <c r="F192" s="76">
        <v>2023</v>
      </c>
      <c r="G192" s="91" t="s">
        <v>234</v>
      </c>
      <c r="H192" s="63" t="s">
        <v>466</v>
      </c>
      <c r="I192" s="110">
        <v>65.209999999999994</v>
      </c>
      <c r="J192" s="171">
        <v>0</v>
      </c>
      <c r="K192" s="197">
        <v>65.209999999999994</v>
      </c>
      <c r="L192" s="189" t="s">
        <v>241</v>
      </c>
      <c r="M192" s="232" t="s">
        <v>254</v>
      </c>
    </row>
    <row r="193" spans="1:13" s="45" customFormat="1" ht="110.25" x14ac:dyDescent="0.25">
      <c r="A193" s="60">
        <v>176</v>
      </c>
      <c r="B193" s="145">
        <v>34</v>
      </c>
      <c r="C193" s="42" t="s">
        <v>232</v>
      </c>
      <c r="D193" s="64" t="s">
        <v>497</v>
      </c>
      <c r="E193" s="75" t="s">
        <v>240</v>
      </c>
      <c r="F193" s="76">
        <v>2023</v>
      </c>
      <c r="G193" s="91" t="s">
        <v>234</v>
      </c>
      <c r="H193" s="63" t="s">
        <v>466</v>
      </c>
      <c r="I193" s="110">
        <v>41.64</v>
      </c>
      <c r="J193" s="171">
        <v>0</v>
      </c>
      <c r="K193" s="197">
        <v>41.6</v>
      </c>
      <c r="L193" s="189" t="s">
        <v>241</v>
      </c>
      <c r="M193" s="232" t="s">
        <v>254</v>
      </c>
    </row>
    <row r="194" spans="1:13" s="45" customFormat="1" ht="78.75" x14ac:dyDescent="0.25">
      <c r="A194" s="60">
        <v>177</v>
      </c>
      <c r="B194" s="144">
        <v>35</v>
      </c>
      <c r="C194" s="74" t="s">
        <v>498</v>
      </c>
      <c r="D194" s="64" t="s">
        <v>499</v>
      </c>
      <c r="E194" s="75" t="s">
        <v>240</v>
      </c>
      <c r="F194" s="76">
        <v>2023</v>
      </c>
      <c r="G194" s="91" t="s">
        <v>500</v>
      </c>
      <c r="H194" s="63" t="s">
        <v>466</v>
      </c>
      <c r="I194" s="110">
        <v>600</v>
      </c>
      <c r="J194" s="171">
        <v>0</v>
      </c>
      <c r="K194" s="197">
        <v>600</v>
      </c>
      <c r="L194" s="189" t="s">
        <v>241</v>
      </c>
      <c r="M194" s="232" t="s">
        <v>410</v>
      </c>
    </row>
    <row r="195" spans="1:13" s="45" customFormat="1" ht="78.75" x14ac:dyDescent="0.25">
      <c r="A195" s="60">
        <v>178</v>
      </c>
      <c r="B195" s="145">
        <v>36</v>
      </c>
      <c r="C195" s="74" t="s">
        <v>498</v>
      </c>
      <c r="D195" s="64" t="s">
        <v>499</v>
      </c>
      <c r="E195" s="75" t="s">
        <v>240</v>
      </c>
      <c r="F195" s="76">
        <v>2023</v>
      </c>
      <c r="G195" s="91" t="s">
        <v>218</v>
      </c>
      <c r="H195" s="63" t="s">
        <v>466</v>
      </c>
      <c r="I195" s="110">
        <v>640.29999999999995</v>
      </c>
      <c r="J195" s="171">
        <v>0</v>
      </c>
      <c r="K195" s="197">
        <v>640.29999999999995</v>
      </c>
      <c r="L195" s="189" t="s">
        <v>241</v>
      </c>
      <c r="M195" s="232" t="s">
        <v>410</v>
      </c>
    </row>
    <row r="196" spans="1:13" s="45" customFormat="1" ht="78.75" x14ac:dyDescent="0.25">
      <c r="A196" s="60">
        <v>179</v>
      </c>
      <c r="B196" s="144">
        <v>37</v>
      </c>
      <c r="C196" s="74" t="s">
        <v>498</v>
      </c>
      <c r="D196" s="64" t="s">
        <v>501</v>
      </c>
      <c r="E196" s="75" t="s">
        <v>240</v>
      </c>
      <c r="F196" s="76">
        <v>2023</v>
      </c>
      <c r="G196" s="91" t="s">
        <v>247</v>
      </c>
      <c r="H196" s="63" t="s">
        <v>466</v>
      </c>
      <c r="I196" s="110">
        <v>503.7</v>
      </c>
      <c r="J196" s="171">
        <v>0</v>
      </c>
      <c r="K196" s="197">
        <v>503.7</v>
      </c>
      <c r="L196" s="189" t="s">
        <v>241</v>
      </c>
      <c r="M196" s="232" t="s">
        <v>410</v>
      </c>
    </row>
    <row r="197" spans="1:13" s="45" customFormat="1" ht="94.5" x14ac:dyDescent="0.25">
      <c r="A197" s="60">
        <v>180</v>
      </c>
      <c r="B197" s="145">
        <v>38</v>
      </c>
      <c r="C197" s="74" t="s">
        <v>498</v>
      </c>
      <c r="D197" s="64" t="s">
        <v>502</v>
      </c>
      <c r="E197" s="64" t="s">
        <v>240</v>
      </c>
      <c r="F197" s="65">
        <v>2023</v>
      </c>
      <c r="G197" s="91" t="s">
        <v>247</v>
      </c>
      <c r="H197" s="63" t="s">
        <v>466</v>
      </c>
      <c r="I197" s="110">
        <v>4944.7</v>
      </c>
      <c r="J197" s="171">
        <v>0</v>
      </c>
      <c r="K197" s="197">
        <v>4944.7</v>
      </c>
      <c r="L197" s="189" t="s">
        <v>241</v>
      </c>
      <c r="M197" s="232" t="s">
        <v>410</v>
      </c>
    </row>
    <row r="198" spans="1:13" s="45" customFormat="1" ht="78.75" x14ac:dyDescent="0.25">
      <c r="A198" s="60">
        <v>181</v>
      </c>
      <c r="B198" s="144">
        <v>39</v>
      </c>
      <c r="C198" s="74" t="s">
        <v>498</v>
      </c>
      <c r="D198" s="64" t="s">
        <v>503</v>
      </c>
      <c r="E198" s="64" t="s">
        <v>240</v>
      </c>
      <c r="F198" s="65">
        <v>2023</v>
      </c>
      <c r="G198" s="91" t="s">
        <v>247</v>
      </c>
      <c r="H198" s="63" t="s">
        <v>466</v>
      </c>
      <c r="I198" s="110">
        <v>1924.5</v>
      </c>
      <c r="J198" s="110">
        <v>0</v>
      </c>
      <c r="K198" s="110">
        <v>1924.5</v>
      </c>
      <c r="L198" s="189" t="s">
        <v>241</v>
      </c>
      <c r="M198" s="232" t="s">
        <v>410</v>
      </c>
    </row>
    <row r="199" spans="1:13" s="45" customFormat="1" ht="110.25" x14ac:dyDescent="0.25">
      <c r="A199" s="60">
        <v>182</v>
      </c>
      <c r="B199" s="145">
        <v>40</v>
      </c>
      <c r="C199" s="74" t="s">
        <v>498</v>
      </c>
      <c r="D199" s="64" t="s">
        <v>504</v>
      </c>
      <c r="E199" s="64" t="s">
        <v>240</v>
      </c>
      <c r="F199" s="65">
        <v>2023</v>
      </c>
      <c r="G199" s="91" t="s">
        <v>247</v>
      </c>
      <c r="H199" s="63" t="s">
        <v>466</v>
      </c>
      <c r="I199" s="110">
        <v>104.16</v>
      </c>
      <c r="J199" s="110">
        <v>0</v>
      </c>
      <c r="K199" s="110">
        <v>104.16</v>
      </c>
      <c r="L199" s="189" t="s">
        <v>241</v>
      </c>
      <c r="M199" s="232" t="s">
        <v>410</v>
      </c>
    </row>
    <row r="200" spans="1:13" s="45" customFormat="1" ht="110.25" x14ac:dyDescent="0.25">
      <c r="A200" s="60">
        <v>183</v>
      </c>
      <c r="B200" s="144">
        <v>41</v>
      </c>
      <c r="C200" s="74" t="s">
        <v>498</v>
      </c>
      <c r="D200" s="64" t="s">
        <v>505</v>
      </c>
      <c r="E200" s="64" t="s">
        <v>240</v>
      </c>
      <c r="F200" s="65">
        <v>2023</v>
      </c>
      <c r="G200" s="91" t="s">
        <v>247</v>
      </c>
      <c r="H200" s="63" t="s">
        <v>466</v>
      </c>
      <c r="I200" s="110">
        <v>139.4</v>
      </c>
      <c r="J200" s="110">
        <v>0</v>
      </c>
      <c r="K200" s="110">
        <v>139.4</v>
      </c>
      <c r="L200" s="189" t="s">
        <v>241</v>
      </c>
      <c r="M200" s="232" t="s">
        <v>410</v>
      </c>
    </row>
    <row r="201" spans="1:13" s="45" customFormat="1" ht="47.25" x14ac:dyDescent="0.25">
      <c r="A201" s="60">
        <v>184</v>
      </c>
      <c r="B201" s="145">
        <v>42</v>
      </c>
      <c r="C201" s="74" t="s">
        <v>498</v>
      </c>
      <c r="D201" s="64" t="s">
        <v>616</v>
      </c>
      <c r="E201" s="64" t="s">
        <v>240</v>
      </c>
      <c r="F201" s="65">
        <v>2023</v>
      </c>
      <c r="G201" s="91" t="s">
        <v>519</v>
      </c>
      <c r="H201" s="148" t="s">
        <v>18</v>
      </c>
      <c r="I201" s="110">
        <v>23199.4</v>
      </c>
      <c r="J201" s="110">
        <v>0</v>
      </c>
      <c r="K201" s="110">
        <v>0</v>
      </c>
      <c r="L201" s="189" t="s">
        <v>241</v>
      </c>
      <c r="M201" s="232"/>
    </row>
    <row r="202" spans="1:13" s="45" customFormat="1" ht="45" x14ac:dyDescent="0.25">
      <c r="A202" s="60">
        <v>185</v>
      </c>
      <c r="B202" s="144">
        <v>43</v>
      </c>
      <c r="C202" s="74" t="s">
        <v>498</v>
      </c>
      <c r="D202" s="64" t="s">
        <v>617</v>
      </c>
      <c r="E202" s="64" t="s">
        <v>240</v>
      </c>
      <c r="F202" s="65">
        <v>2023</v>
      </c>
      <c r="G202" s="91" t="s">
        <v>443</v>
      </c>
      <c r="H202" s="63" t="s">
        <v>18</v>
      </c>
      <c r="I202" s="110">
        <v>4116.5</v>
      </c>
      <c r="J202" s="110">
        <v>0</v>
      </c>
      <c r="K202" s="110">
        <v>0</v>
      </c>
      <c r="L202" s="189" t="s">
        <v>241</v>
      </c>
      <c r="M202" s="232"/>
    </row>
    <row r="203" spans="1:13" s="55" customFormat="1" ht="45" x14ac:dyDescent="0.25">
      <c r="A203" s="182">
        <v>186</v>
      </c>
      <c r="B203" s="144">
        <v>44</v>
      </c>
      <c r="C203" s="72" t="s">
        <v>244</v>
      </c>
      <c r="D203" s="81" t="s">
        <v>354</v>
      </c>
      <c r="E203" s="81" t="s">
        <v>240</v>
      </c>
      <c r="F203" s="153" t="s">
        <v>355</v>
      </c>
      <c r="G203" s="82" t="s">
        <v>233</v>
      </c>
      <c r="H203" s="63" t="s">
        <v>18</v>
      </c>
      <c r="I203" s="80">
        <v>317500</v>
      </c>
      <c r="J203" s="239">
        <v>21261.599999999999</v>
      </c>
      <c r="K203" s="239">
        <v>21261.599999999999</v>
      </c>
      <c r="L203" s="181" t="s">
        <v>241</v>
      </c>
      <c r="M203" s="215" t="s">
        <v>122</v>
      </c>
    </row>
    <row r="204" spans="1:13" ht="29.25" customHeight="1" x14ac:dyDescent="0.25">
      <c r="A204" s="250" t="s">
        <v>70</v>
      </c>
      <c r="B204" s="251"/>
      <c r="C204" s="254"/>
      <c r="D204" s="254"/>
      <c r="E204" s="254"/>
      <c r="F204" s="254"/>
      <c r="G204" s="254"/>
      <c r="H204" s="255"/>
      <c r="I204" s="114">
        <f>SUM(I160:I203)</f>
        <v>564100.15500000003</v>
      </c>
      <c r="J204" s="114">
        <f t="shared" ref="J204:K204" si="6">SUM(J160:J203)</f>
        <v>180426.05027000004</v>
      </c>
      <c r="K204" s="114">
        <f t="shared" si="6"/>
        <v>200379.15527000002</v>
      </c>
      <c r="L204" s="92" t="s">
        <v>415</v>
      </c>
      <c r="M204" s="93">
        <f>SUM(J160:J203)</f>
        <v>180426.05027000004</v>
      </c>
    </row>
    <row r="205" spans="1:13" ht="63" x14ac:dyDescent="0.25">
      <c r="A205" s="6">
        <v>186</v>
      </c>
      <c r="B205" s="155">
        <v>1</v>
      </c>
      <c r="C205" s="74" t="s">
        <v>232</v>
      </c>
      <c r="D205" s="91" t="s">
        <v>582</v>
      </c>
      <c r="E205" s="91" t="s">
        <v>413</v>
      </c>
      <c r="F205" s="127">
        <v>2023</v>
      </c>
      <c r="G205" s="91" t="s">
        <v>247</v>
      </c>
      <c r="H205" s="63" t="s">
        <v>18</v>
      </c>
      <c r="I205" s="171">
        <v>54910.969499999999</v>
      </c>
      <c r="J205" s="185">
        <v>0</v>
      </c>
      <c r="K205" s="94">
        <v>0</v>
      </c>
      <c r="L205" s="82" t="s">
        <v>249</v>
      </c>
      <c r="M205" s="234" t="s">
        <v>652</v>
      </c>
    </row>
    <row r="206" spans="1:13" ht="78.75" x14ac:dyDescent="0.25">
      <c r="A206" s="6">
        <v>187</v>
      </c>
      <c r="B206" s="155">
        <v>2</v>
      </c>
      <c r="C206" s="74" t="s">
        <v>232</v>
      </c>
      <c r="D206" s="91" t="s">
        <v>583</v>
      </c>
      <c r="E206" s="91" t="s">
        <v>413</v>
      </c>
      <c r="F206" s="127">
        <v>2023</v>
      </c>
      <c r="G206" s="91" t="s">
        <v>247</v>
      </c>
      <c r="H206" s="63" t="s">
        <v>18</v>
      </c>
      <c r="I206" s="171">
        <v>11946.7</v>
      </c>
      <c r="J206" s="185">
        <v>0</v>
      </c>
      <c r="K206" s="94">
        <v>0</v>
      </c>
      <c r="L206" s="82" t="s">
        <v>249</v>
      </c>
      <c r="M206" s="234" t="s">
        <v>652</v>
      </c>
    </row>
    <row r="207" spans="1:13" ht="94.5" x14ac:dyDescent="0.25">
      <c r="A207" s="162">
        <v>188</v>
      </c>
      <c r="B207" s="155">
        <v>3</v>
      </c>
      <c r="C207" s="74" t="s">
        <v>232</v>
      </c>
      <c r="D207" s="91" t="s">
        <v>584</v>
      </c>
      <c r="E207" s="91" t="s">
        <v>413</v>
      </c>
      <c r="F207" s="91">
        <v>2023</v>
      </c>
      <c r="G207" s="91" t="s">
        <v>247</v>
      </c>
      <c r="H207" s="147" t="s">
        <v>18</v>
      </c>
      <c r="I207" s="171">
        <v>89000</v>
      </c>
      <c r="J207" s="185">
        <v>0</v>
      </c>
      <c r="K207" s="185">
        <v>0</v>
      </c>
      <c r="L207" s="81" t="s">
        <v>249</v>
      </c>
      <c r="M207" s="234" t="s">
        <v>652</v>
      </c>
    </row>
    <row r="208" spans="1:13" ht="110.25" x14ac:dyDescent="0.25">
      <c r="A208" s="162">
        <v>189</v>
      </c>
      <c r="B208" s="155">
        <v>4</v>
      </c>
      <c r="C208" s="74" t="s">
        <v>198</v>
      </c>
      <c r="D208" s="91" t="s">
        <v>253</v>
      </c>
      <c r="E208" s="91" t="s">
        <v>413</v>
      </c>
      <c r="F208" s="91" t="s">
        <v>200</v>
      </c>
      <c r="G208" s="91" t="s">
        <v>201</v>
      </c>
      <c r="H208" s="63" t="s">
        <v>18</v>
      </c>
      <c r="I208" s="110">
        <v>12600000</v>
      </c>
      <c r="J208" s="108">
        <v>0</v>
      </c>
      <c r="K208" s="80">
        <v>1005400</v>
      </c>
      <c r="L208" s="81" t="s">
        <v>249</v>
      </c>
      <c r="M208" s="234" t="s">
        <v>652</v>
      </c>
    </row>
    <row r="209" spans="1:13" s="45" customFormat="1" ht="126" x14ac:dyDescent="0.25">
      <c r="A209" s="162">
        <v>190</v>
      </c>
      <c r="B209" s="155">
        <v>5</v>
      </c>
      <c r="C209" s="74" t="s">
        <v>230</v>
      </c>
      <c r="D209" s="91" t="s">
        <v>553</v>
      </c>
      <c r="E209" s="91" t="s">
        <v>413</v>
      </c>
      <c r="F209" s="91">
        <v>2023</v>
      </c>
      <c r="G209" s="91" t="s">
        <v>74</v>
      </c>
      <c r="H209" s="63" t="s">
        <v>466</v>
      </c>
      <c r="I209" s="110">
        <v>2895</v>
      </c>
      <c r="J209" s="108">
        <v>0</v>
      </c>
      <c r="K209" s="80">
        <v>2895</v>
      </c>
      <c r="L209" s="82" t="s">
        <v>249</v>
      </c>
      <c r="M209" s="226" t="s">
        <v>637</v>
      </c>
    </row>
    <row r="210" spans="1:13" s="45" customFormat="1" ht="126" x14ac:dyDescent="0.25">
      <c r="A210" s="162">
        <v>191</v>
      </c>
      <c r="B210" s="155">
        <v>6</v>
      </c>
      <c r="C210" s="74" t="s">
        <v>230</v>
      </c>
      <c r="D210" s="91" t="s">
        <v>552</v>
      </c>
      <c r="E210" s="91" t="s">
        <v>413</v>
      </c>
      <c r="F210" s="91">
        <v>2023</v>
      </c>
      <c r="G210" s="91" t="s">
        <v>131</v>
      </c>
      <c r="H210" s="63" t="s">
        <v>651</v>
      </c>
      <c r="I210" s="110">
        <v>0</v>
      </c>
      <c r="J210" s="108">
        <v>0</v>
      </c>
      <c r="K210" s="80">
        <v>0</v>
      </c>
      <c r="L210" s="82" t="s">
        <v>249</v>
      </c>
      <c r="M210" s="233" t="s">
        <v>551</v>
      </c>
    </row>
    <row r="211" spans="1:13" s="45" customFormat="1" ht="110.25" x14ac:dyDescent="0.25">
      <c r="A211" s="162">
        <v>192</v>
      </c>
      <c r="B211" s="155">
        <v>7</v>
      </c>
      <c r="C211" s="74" t="s">
        <v>230</v>
      </c>
      <c r="D211" s="91" t="s">
        <v>554</v>
      </c>
      <c r="E211" s="91" t="s">
        <v>413</v>
      </c>
      <c r="F211" s="91">
        <v>2023</v>
      </c>
      <c r="G211" s="91" t="s">
        <v>74</v>
      </c>
      <c r="H211" s="63" t="s">
        <v>466</v>
      </c>
      <c r="I211" s="110">
        <v>6635.87</v>
      </c>
      <c r="J211" s="108">
        <v>0</v>
      </c>
      <c r="K211" s="80">
        <v>6635.87</v>
      </c>
      <c r="L211" s="82" t="s">
        <v>249</v>
      </c>
      <c r="M211" s="233" t="s">
        <v>551</v>
      </c>
    </row>
    <row r="212" spans="1:13" s="45" customFormat="1" ht="157.5" x14ac:dyDescent="0.25">
      <c r="A212" s="162">
        <v>193</v>
      </c>
      <c r="B212" s="155">
        <v>8</v>
      </c>
      <c r="C212" s="74" t="s">
        <v>230</v>
      </c>
      <c r="D212" s="91" t="s">
        <v>555</v>
      </c>
      <c r="E212" s="91" t="s">
        <v>413</v>
      </c>
      <c r="F212" s="91">
        <v>2023</v>
      </c>
      <c r="G212" s="91" t="s">
        <v>351</v>
      </c>
      <c r="H212" s="63" t="s">
        <v>466</v>
      </c>
      <c r="I212" s="110">
        <v>5359.9</v>
      </c>
      <c r="J212" s="108">
        <v>0</v>
      </c>
      <c r="K212" s="80">
        <v>5359.9</v>
      </c>
      <c r="L212" s="82" t="s">
        <v>249</v>
      </c>
      <c r="M212" s="233" t="s">
        <v>551</v>
      </c>
    </row>
    <row r="213" spans="1:13" s="45" customFormat="1" ht="157.5" x14ac:dyDescent="0.25">
      <c r="A213" s="162">
        <v>194</v>
      </c>
      <c r="B213" s="155">
        <v>9</v>
      </c>
      <c r="C213" s="74" t="s">
        <v>230</v>
      </c>
      <c r="D213" s="91" t="s">
        <v>556</v>
      </c>
      <c r="E213" s="91" t="s">
        <v>413</v>
      </c>
      <c r="F213" s="91">
        <v>2023</v>
      </c>
      <c r="G213" s="91" t="s">
        <v>313</v>
      </c>
      <c r="H213" s="63" t="s">
        <v>466</v>
      </c>
      <c r="I213" s="110">
        <v>2500</v>
      </c>
      <c r="J213" s="110">
        <v>2500</v>
      </c>
      <c r="K213" s="110">
        <v>2500</v>
      </c>
      <c r="L213" s="82" t="s">
        <v>249</v>
      </c>
      <c r="M213" s="233" t="s">
        <v>551</v>
      </c>
    </row>
    <row r="214" spans="1:13" ht="110.25" x14ac:dyDescent="0.25">
      <c r="A214" s="162">
        <v>195</v>
      </c>
      <c r="B214" s="155">
        <v>10</v>
      </c>
      <c r="C214" s="74" t="s">
        <v>245</v>
      </c>
      <c r="D214" s="64" t="s">
        <v>557</v>
      </c>
      <c r="E214" s="91" t="s">
        <v>413</v>
      </c>
      <c r="F214" s="91">
        <v>2023</v>
      </c>
      <c r="G214" s="64" t="s">
        <v>558</v>
      </c>
      <c r="H214" s="63" t="s">
        <v>466</v>
      </c>
      <c r="I214" s="110">
        <v>7800</v>
      </c>
      <c r="J214" s="108">
        <v>0</v>
      </c>
      <c r="K214" s="80">
        <v>5809.25</v>
      </c>
      <c r="L214" s="82" t="s">
        <v>249</v>
      </c>
      <c r="M214" s="233" t="s">
        <v>551</v>
      </c>
    </row>
    <row r="215" spans="1:13" ht="157.5" x14ac:dyDescent="0.25">
      <c r="A215" s="162">
        <v>196</v>
      </c>
      <c r="B215" s="155">
        <v>11</v>
      </c>
      <c r="C215" s="74" t="s">
        <v>245</v>
      </c>
      <c r="D215" s="64" t="s">
        <v>559</v>
      </c>
      <c r="E215" s="91" t="s">
        <v>413</v>
      </c>
      <c r="F215" s="91">
        <v>2023</v>
      </c>
      <c r="G215" s="64" t="s">
        <v>97</v>
      </c>
      <c r="H215" s="63" t="s">
        <v>466</v>
      </c>
      <c r="I215" s="110">
        <v>3000</v>
      </c>
      <c r="J215" s="108">
        <v>0</v>
      </c>
      <c r="K215" s="80">
        <v>3000</v>
      </c>
      <c r="L215" s="82" t="s">
        <v>249</v>
      </c>
      <c r="M215" s="233" t="s">
        <v>551</v>
      </c>
    </row>
    <row r="216" spans="1:13" s="45" customFormat="1" ht="141.75" x14ac:dyDescent="0.25">
      <c r="A216" s="162">
        <v>197</v>
      </c>
      <c r="B216" s="155">
        <v>12</v>
      </c>
      <c r="C216" s="74" t="s">
        <v>245</v>
      </c>
      <c r="D216" s="64" t="s">
        <v>560</v>
      </c>
      <c r="E216" s="91" t="s">
        <v>413</v>
      </c>
      <c r="F216" s="91">
        <v>2023</v>
      </c>
      <c r="G216" s="64" t="s">
        <v>227</v>
      </c>
      <c r="H216" s="63" t="s">
        <v>466</v>
      </c>
      <c r="I216" s="110">
        <v>1500</v>
      </c>
      <c r="J216" s="108">
        <v>0</v>
      </c>
      <c r="K216" s="80">
        <v>1500</v>
      </c>
      <c r="L216" s="82" t="s">
        <v>249</v>
      </c>
      <c r="M216" s="233" t="s">
        <v>551</v>
      </c>
    </row>
    <row r="217" spans="1:13" s="45" customFormat="1" ht="157.5" x14ac:dyDescent="0.25">
      <c r="A217" s="162">
        <v>198</v>
      </c>
      <c r="B217" s="155">
        <v>13</v>
      </c>
      <c r="C217" s="74" t="s">
        <v>236</v>
      </c>
      <c r="D217" s="64" t="s">
        <v>561</v>
      </c>
      <c r="E217" s="91" t="s">
        <v>413</v>
      </c>
      <c r="F217" s="91">
        <v>2023</v>
      </c>
      <c r="G217" s="64" t="s">
        <v>242</v>
      </c>
      <c r="H217" s="63" t="s">
        <v>466</v>
      </c>
      <c r="I217" s="110">
        <v>1237.55</v>
      </c>
      <c r="J217" s="108">
        <v>0</v>
      </c>
      <c r="K217" s="80">
        <v>1237.55</v>
      </c>
      <c r="L217" s="82" t="s">
        <v>249</v>
      </c>
      <c r="M217" s="233" t="s">
        <v>551</v>
      </c>
    </row>
    <row r="218" spans="1:13" s="45" customFormat="1" ht="94.5" x14ac:dyDescent="0.25">
      <c r="A218" s="162">
        <v>199</v>
      </c>
      <c r="B218" s="155">
        <v>14</v>
      </c>
      <c r="C218" s="74" t="s">
        <v>244</v>
      </c>
      <c r="D218" s="64" t="s">
        <v>639</v>
      </c>
      <c r="E218" s="91" t="s">
        <v>413</v>
      </c>
      <c r="F218" s="91">
        <v>2023</v>
      </c>
      <c r="G218" s="64" t="s">
        <v>640</v>
      </c>
      <c r="H218" s="63" t="s">
        <v>466</v>
      </c>
      <c r="I218" s="110">
        <v>1500</v>
      </c>
      <c r="J218" s="110">
        <v>1500</v>
      </c>
      <c r="K218" s="110">
        <v>1500</v>
      </c>
      <c r="L218" s="82" t="s">
        <v>249</v>
      </c>
      <c r="M218" s="233" t="s">
        <v>551</v>
      </c>
    </row>
    <row r="219" spans="1:13" s="45" customFormat="1" ht="110.25" x14ac:dyDescent="0.25">
      <c r="A219" s="162">
        <v>200</v>
      </c>
      <c r="B219" s="155">
        <v>15</v>
      </c>
      <c r="C219" s="74" t="s">
        <v>244</v>
      </c>
      <c r="D219" s="64" t="s">
        <v>562</v>
      </c>
      <c r="E219" s="91" t="s">
        <v>413</v>
      </c>
      <c r="F219" s="91">
        <v>2023</v>
      </c>
      <c r="G219" s="64" t="s">
        <v>563</v>
      </c>
      <c r="H219" s="63" t="s">
        <v>466</v>
      </c>
      <c r="I219" s="110">
        <v>2000</v>
      </c>
      <c r="J219" s="108">
        <v>0</v>
      </c>
      <c r="K219" s="80">
        <v>2000</v>
      </c>
      <c r="L219" s="82" t="s">
        <v>249</v>
      </c>
      <c r="M219" s="233" t="s">
        <v>551</v>
      </c>
    </row>
    <row r="220" spans="1:13" s="45" customFormat="1" ht="63" x14ac:dyDescent="0.25">
      <c r="A220" s="162">
        <v>201</v>
      </c>
      <c r="B220" s="155">
        <v>16</v>
      </c>
      <c r="C220" s="74" t="s">
        <v>232</v>
      </c>
      <c r="D220" s="64" t="s">
        <v>564</v>
      </c>
      <c r="E220" s="91" t="s">
        <v>413</v>
      </c>
      <c r="F220" s="91">
        <v>2023</v>
      </c>
      <c r="G220" s="64" t="s">
        <v>218</v>
      </c>
      <c r="H220" s="63" t="s">
        <v>466</v>
      </c>
      <c r="I220" s="110">
        <v>3960</v>
      </c>
      <c r="J220" s="110">
        <v>3960</v>
      </c>
      <c r="K220" s="110">
        <v>3960</v>
      </c>
      <c r="L220" s="82" t="s">
        <v>249</v>
      </c>
      <c r="M220" s="233" t="s">
        <v>551</v>
      </c>
    </row>
    <row r="221" spans="1:13" ht="63" x14ac:dyDescent="0.25">
      <c r="A221" s="162">
        <v>202</v>
      </c>
      <c r="B221" s="155">
        <v>17</v>
      </c>
      <c r="C221" s="61" t="s">
        <v>252</v>
      </c>
      <c r="D221" s="64" t="s">
        <v>641</v>
      </c>
      <c r="E221" s="91" t="s">
        <v>413</v>
      </c>
      <c r="F221" s="91">
        <v>2023</v>
      </c>
      <c r="G221" s="64" t="s">
        <v>565</v>
      </c>
      <c r="H221" s="63" t="s">
        <v>466</v>
      </c>
      <c r="I221" s="110">
        <v>2920.42</v>
      </c>
      <c r="J221" s="108">
        <v>0</v>
      </c>
      <c r="K221" s="80">
        <v>2850</v>
      </c>
      <c r="L221" s="82" t="s">
        <v>249</v>
      </c>
      <c r="M221" s="233" t="s">
        <v>551</v>
      </c>
    </row>
    <row r="222" spans="1:13" s="45" customFormat="1" ht="141.75" x14ac:dyDescent="0.25">
      <c r="A222" s="162">
        <v>203</v>
      </c>
      <c r="B222" s="155">
        <v>18</v>
      </c>
      <c r="C222" s="74" t="s">
        <v>566</v>
      </c>
      <c r="D222" s="64" t="s">
        <v>567</v>
      </c>
      <c r="E222" s="91" t="s">
        <v>413</v>
      </c>
      <c r="F222" s="91">
        <v>2023</v>
      </c>
      <c r="G222" s="64" t="s">
        <v>568</v>
      </c>
      <c r="H222" s="63" t="s">
        <v>466</v>
      </c>
      <c r="I222" s="110">
        <v>1500</v>
      </c>
      <c r="J222" s="108">
        <v>0</v>
      </c>
      <c r="K222" s="108">
        <v>1500</v>
      </c>
      <c r="L222" s="82" t="s">
        <v>249</v>
      </c>
      <c r="M222" s="233" t="s">
        <v>551</v>
      </c>
    </row>
    <row r="223" spans="1:13" s="45" customFormat="1" ht="141.75" x14ac:dyDescent="0.25">
      <c r="A223" s="162">
        <v>204</v>
      </c>
      <c r="B223" s="155">
        <v>19</v>
      </c>
      <c r="C223" s="74" t="s">
        <v>250</v>
      </c>
      <c r="D223" s="64" t="s">
        <v>642</v>
      </c>
      <c r="E223" s="91" t="s">
        <v>413</v>
      </c>
      <c r="F223" s="91">
        <v>2023</v>
      </c>
      <c r="G223" s="64" t="s">
        <v>550</v>
      </c>
      <c r="H223" s="63" t="s">
        <v>466</v>
      </c>
      <c r="I223" s="110">
        <v>6000</v>
      </c>
      <c r="J223" s="108">
        <v>0</v>
      </c>
      <c r="K223" s="108">
        <v>6000</v>
      </c>
      <c r="L223" s="82" t="s">
        <v>249</v>
      </c>
      <c r="M223" s="233" t="s">
        <v>551</v>
      </c>
    </row>
    <row r="224" spans="1:13" s="45" customFormat="1" ht="63" x14ac:dyDescent="0.25">
      <c r="A224" s="162">
        <v>205</v>
      </c>
      <c r="B224" s="155">
        <v>20</v>
      </c>
      <c r="C224" s="74" t="s">
        <v>250</v>
      </c>
      <c r="D224" s="64" t="s">
        <v>570</v>
      </c>
      <c r="E224" s="91" t="s">
        <v>413</v>
      </c>
      <c r="F224" s="91">
        <v>2023</v>
      </c>
      <c r="G224" s="64" t="s">
        <v>569</v>
      </c>
      <c r="H224" s="63" t="s">
        <v>466</v>
      </c>
      <c r="I224" s="110">
        <v>4500</v>
      </c>
      <c r="J224" s="108">
        <v>0</v>
      </c>
      <c r="K224" s="108">
        <v>1460.26</v>
      </c>
      <c r="L224" s="82" t="s">
        <v>249</v>
      </c>
      <c r="M224" s="233" t="s">
        <v>551</v>
      </c>
    </row>
    <row r="225" spans="1:13" s="45" customFormat="1" ht="63" x14ac:dyDescent="0.25">
      <c r="A225" s="162">
        <v>206</v>
      </c>
      <c r="B225" s="155">
        <v>21</v>
      </c>
      <c r="C225" s="74" t="s">
        <v>250</v>
      </c>
      <c r="D225" s="64" t="s">
        <v>570</v>
      </c>
      <c r="E225" s="91" t="s">
        <v>413</v>
      </c>
      <c r="F225" s="91">
        <v>2023</v>
      </c>
      <c r="G225" s="64" t="s">
        <v>571</v>
      </c>
      <c r="H225" s="63" t="s">
        <v>466</v>
      </c>
      <c r="I225" s="110">
        <v>4500</v>
      </c>
      <c r="J225" s="108">
        <v>0</v>
      </c>
      <c r="K225" s="108">
        <v>1472.25</v>
      </c>
      <c r="L225" s="82" t="s">
        <v>249</v>
      </c>
      <c r="M225" s="233" t="s">
        <v>551</v>
      </c>
    </row>
    <row r="226" spans="1:13" ht="63" x14ac:dyDescent="0.25">
      <c r="A226" s="162">
        <v>207</v>
      </c>
      <c r="B226" s="155">
        <v>22</v>
      </c>
      <c r="C226" s="74" t="s">
        <v>399</v>
      </c>
      <c r="D226" s="64" t="s">
        <v>572</v>
      </c>
      <c r="E226" s="91" t="s">
        <v>413</v>
      </c>
      <c r="F226" s="91">
        <v>2023</v>
      </c>
      <c r="G226" s="64" t="s">
        <v>573</v>
      </c>
      <c r="H226" s="63" t="s">
        <v>466</v>
      </c>
      <c r="I226" s="110">
        <v>1000</v>
      </c>
      <c r="J226" s="108">
        <v>0</v>
      </c>
      <c r="K226" s="108">
        <v>1000</v>
      </c>
      <c r="L226" s="82" t="s">
        <v>249</v>
      </c>
      <c r="M226" s="233" t="s">
        <v>551</v>
      </c>
    </row>
    <row r="227" spans="1:13" ht="220.5" x14ac:dyDescent="0.25">
      <c r="A227" s="162">
        <v>208</v>
      </c>
      <c r="B227" s="155">
        <v>23</v>
      </c>
      <c r="C227" s="74" t="s">
        <v>574</v>
      </c>
      <c r="D227" s="64" t="s">
        <v>579</v>
      </c>
      <c r="E227" s="91" t="s">
        <v>413</v>
      </c>
      <c r="F227" s="91">
        <v>2023</v>
      </c>
      <c r="G227" s="64" t="s">
        <v>575</v>
      </c>
      <c r="H227" s="63" t="s">
        <v>466</v>
      </c>
      <c r="I227" s="110">
        <v>4100</v>
      </c>
      <c r="J227" s="108">
        <v>0</v>
      </c>
      <c r="K227" s="108">
        <v>4100</v>
      </c>
      <c r="L227" s="82" t="s">
        <v>249</v>
      </c>
      <c r="M227" s="233" t="s">
        <v>551</v>
      </c>
    </row>
    <row r="228" spans="1:13" ht="157.5" x14ac:dyDescent="0.25">
      <c r="A228" s="162">
        <v>209</v>
      </c>
      <c r="B228" s="155">
        <v>24</v>
      </c>
      <c r="C228" s="74" t="s">
        <v>574</v>
      </c>
      <c r="D228" s="64" t="s">
        <v>578</v>
      </c>
      <c r="E228" s="91" t="s">
        <v>413</v>
      </c>
      <c r="F228" s="91">
        <v>2023</v>
      </c>
      <c r="G228" s="64" t="s">
        <v>576</v>
      </c>
      <c r="H228" s="63" t="s">
        <v>466</v>
      </c>
      <c r="I228" s="110">
        <v>2693.79</v>
      </c>
      <c r="J228" s="108">
        <v>0</v>
      </c>
      <c r="K228" s="80">
        <v>2298.5</v>
      </c>
      <c r="L228" s="82" t="s">
        <v>249</v>
      </c>
      <c r="M228" s="233" t="s">
        <v>551</v>
      </c>
    </row>
    <row r="229" spans="1:13" s="45" customFormat="1" ht="141.75" x14ac:dyDescent="0.25">
      <c r="A229" s="162">
        <v>210</v>
      </c>
      <c r="B229" s="155">
        <v>25</v>
      </c>
      <c r="C229" s="74" t="s">
        <v>574</v>
      </c>
      <c r="D229" s="64" t="s">
        <v>577</v>
      </c>
      <c r="E229" s="91" t="s">
        <v>413</v>
      </c>
      <c r="F229" s="91">
        <v>2023</v>
      </c>
      <c r="G229" s="64" t="s">
        <v>233</v>
      </c>
      <c r="H229" s="63" t="s">
        <v>466</v>
      </c>
      <c r="I229" s="110">
        <v>1850</v>
      </c>
      <c r="J229" s="108">
        <v>0</v>
      </c>
      <c r="K229" s="80">
        <v>1480</v>
      </c>
      <c r="L229" s="82" t="s">
        <v>249</v>
      </c>
      <c r="M229" s="233" t="s">
        <v>551</v>
      </c>
    </row>
    <row r="230" spans="1:13" s="45" customFormat="1" ht="94.5" x14ac:dyDescent="0.25">
      <c r="A230" s="162">
        <v>211</v>
      </c>
      <c r="B230" s="155">
        <v>26</v>
      </c>
      <c r="C230" s="74" t="s">
        <v>574</v>
      </c>
      <c r="D230" s="64" t="s">
        <v>643</v>
      </c>
      <c r="E230" s="91" t="s">
        <v>413</v>
      </c>
      <c r="F230" s="91">
        <v>2023</v>
      </c>
      <c r="G230" s="64" t="s">
        <v>644</v>
      </c>
      <c r="H230" s="63" t="s">
        <v>466</v>
      </c>
      <c r="I230" s="110">
        <v>49586.44</v>
      </c>
      <c r="J230" s="108">
        <v>0</v>
      </c>
      <c r="K230" s="80">
        <v>9090.58</v>
      </c>
      <c r="L230" s="82" t="s">
        <v>249</v>
      </c>
      <c r="M230" s="233" t="s">
        <v>551</v>
      </c>
    </row>
    <row r="231" spans="1:13" s="45" customFormat="1" ht="78.75" x14ac:dyDescent="0.25">
      <c r="A231" s="162">
        <v>212</v>
      </c>
      <c r="B231" s="155">
        <v>27</v>
      </c>
      <c r="C231" s="74" t="s">
        <v>645</v>
      </c>
      <c r="D231" s="64" t="s">
        <v>646</v>
      </c>
      <c r="E231" s="91" t="s">
        <v>413</v>
      </c>
      <c r="F231" s="91">
        <v>2023</v>
      </c>
      <c r="G231" s="64" t="s">
        <v>74</v>
      </c>
      <c r="H231" s="63" t="s">
        <v>466</v>
      </c>
      <c r="I231" s="110">
        <v>5995.59</v>
      </c>
      <c r="J231" s="108">
        <v>0</v>
      </c>
      <c r="K231" s="80">
        <v>5890.61</v>
      </c>
      <c r="L231" s="82" t="s">
        <v>249</v>
      </c>
      <c r="M231" s="233" t="s">
        <v>551</v>
      </c>
    </row>
    <row r="232" spans="1:13" s="45" customFormat="1" ht="63" x14ac:dyDescent="0.25">
      <c r="A232" s="162">
        <v>213</v>
      </c>
      <c r="B232" s="155">
        <v>28</v>
      </c>
      <c r="C232" s="74" t="s">
        <v>566</v>
      </c>
      <c r="D232" s="64" t="s">
        <v>580</v>
      </c>
      <c r="E232" s="91" t="s">
        <v>413</v>
      </c>
      <c r="F232" s="91">
        <v>2023</v>
      </c>
      <c r="G232" s="64" t="s">
        <v>548</v>
      </c>
      <c r="H232" s="63" t="s">
        <v>466</v>
      </c>
      <c r="I232" s="110">
        <v>5000</v>
      </c>
      <c r="J232" s="176">
        <v>0</v>
      </c>
      <c r="K232" s="109">
        <v>4439.84</v>
      </c>
      <c r="L232" s="58" t="s">
        <v>249</v>
      </c>
      <c r="M232" s="233" t="s">
        <v>551</v>
      </c>
    </row>
    <row r="233" spans="1:13" s="45" customFormat="1" ht="63" x14ac:dyDescent="0.25">
      <c r="A233" s="162">
        <v>214</v>
      </c>
      <c r="B233" s="155">
        <v>29</v>
      </c>
      <c r="C233" s="74" t="s">
        <v>647</v>
      </c>
      <c r="D233" s="64" t="s">
        <v>648</v>
      </c>
      <c r="E233" s="91" t="s">
        <v>413</v>
      </c>
      <c r="F233" s="91">
        <v>2023</v>
      </c>
      <c r="G233" s="64" t="s">
        <v>649</v>
      </c>
      <c r="H233" s="63" t="s">
        <v>466</v>
      </c>
      <c r="I233" s="110">
        <v>4050.01</v>
      </c>
      <c r="J233" s="110">
        <v>0</v>
      </c>
      <c r="K233" s="110">
        <v>4050.01</v>
      </c>
      <c r="L233" s="58" t="s">
        <v>249</v>
      </c>
      <c r="M233" s="233" t="s">
        <v>551</v>
      </c>
    </row>
    <row r="234" spans="1:13" s="45" customFormat="1" ht="63" x14ac:dyDescent="0.25">
      <c r="A234" s="162">
        <v>215</v>
      </c>
      <c r="B234" s="155">
        <v>30</v>
      </c>
      <c r="C234" s="74" t="s">
        <v>232</v>
      </c>
      <c r="D234" s="64" t="s">
        <v>257</v>
      </c>
      <c r="E234" s="91" t="s">
        <v>413</v>
      </c>
      <c r="F234" s="65" t="s">
        <v>258</v>
      </c>
      <c r="G234" s="64" t="s">
        <v>247</v>
      </c>
      <c r="H234" s="63" t="s">
        <v>18</v>
      </c>
      <c r="I234" s="110">
        <v>392400</v>
      </c>
      <c r="J234" s="198">
        <v>0</v>
      </c>
      <c r="K234" s="110">
        <v>210300</v>
      </c>
      <c r="L234" s="63" t="s">
        <v>249</v>
      </c>
      <c r="M234" s="215"/>
    </row>
    <row r="235" spans="1:13" ht="126" x14ac:dyDescent="0.25">
      <c r="A235" s="162">
        <v>216</v>
      </c>
      <c r="B235" s="155">
        <v>31</v>
      </c>
      <c r="C235" s="156" t="s">
        <v>243</v>
      </c>
      <c r="D235" s="64" t="s">
        <v>633</v>
      </c>
      <c r="E235" s="91" t="s">
        <v>413</v>
      </c>
      <c r="F235" s="64" t="s">
        <v>43</v>
      </c>
      <c r="G235" s="64" t="s">
        <v>443</v>
      </c>
      <c r="H235" s="147" t="s">
        <v>18</v>
      </c>
      <c r="I235" s="110">
        <v>13984</v>
      </c>
      <c r="J235" s="108">
        <v>0</v>
      </c>
      <c r="K235" s="80">
        <v>0</v>
      </c>
      <c r="L235" s="81" t="s">
        <v>249</v>
      </c>
      <c r="M235" s="215"/>
    </row>
    <row r="236" spans="1:13" ht="63" x14ac:dyDescent="0.25">
      <c r="A236" s="162">
        <v>217</v>
      </c>
      <c r="B236" s="155">
        <v>32</v>
      </c>
      <c r="C236" s="156" t="s">
        <v>244</v>
      </c>
      <c r="D236" s="64" t="s">
        <v>634</v>
      </c>
      <c r="E236" s="91" t="s">
        <v>413</v>
      </c>
      <c r="F236" s="65" t="s">
        <v>375</v>
      </c>
      <c r="G236" s="65" t="s">
        <v>255</v>
      </c>
      <c r="H236" s="147" t="s">
        <v>18</v>
      </c>
      <c r="I236" s="110">
        <v>157352.20000000001</v>
      </c>
      <c r="J236" s="108">
        <v>0</v>
      </c>
      <c r="K236" s="80">
        <v>0</v>
      </c>
      <c r="L236" s="82" t="s">
        <v>249</v>
      </c>
      <c r="M236" s="215"/>
    </row>
    <row r="237" spans="1:13" s="45" customFormat="1" ht="63" x14ac:dyDescent="0.25">
      <c r="A237" s="227">
        <v>218</v>
      </c>
      <c r="B237" s="155">
        <v>33</v>
      </c>
      <c r="C237" s="156" t="s">
        <v>235</v>
      </c>
      <c r="D237" s="64" t="s">
        <v>444</v>
      </c>
      <c r="E237" s="91" t="s">
        <v>413</v>
      </c>
      <c r="F237" s="65" t="s">
        <v>375</v>
      </c>
      <c r="G237" s="64" t="s">
        <v>251</v>
      </c>
      <c r="H237" s="147" t="s">
        <v>18</v>
      </c>
      <c r="I237" s="110">
        <v>36001.1</v>
      </c>
      <c r="J237" s="108">
        <v>0</v>
      </c>
      <c r="K237" s="80">
        <v>0</v>
      </c>
      <c r="L237" s="82" t="s">
        <v>249</v>
      </c>
      <c r="M237" s="215"/>
    </row>
    <row r="238" spans="1:13" s="55" customFormat="1" ht="63" x14ac:dyDescent="0.25">
      <c r="A238" s="184">
        <v>219</v>
      </c>
      <c r="B238" s="155">
        <v>34</v>
      </c>
      <c r="C238" s="73" t="s">
        <v>399</v>
      </c>
      <c r="D238" s="147" t="s">
        <v>436</v>
      </c>
      <c r="E238" s="247" t="s">
        <v>413</v>
      </c>
      <c r="F238" s="247">
        <v>2023</v>
      </c>
      <c r="G238" s="82" t="s">
        <v>127</v>
      </c>
      <c r="H238" s="132" t="s">
        <v>466</v>
      </c>
      <c r="I238" s="80">
        <v>38384</v>
      </c>
      <c r="J238" s="175">
        <v>15984.43</v>
      </c>
      <c r="K238" s="175">
        <v>15984.43</v>
      </c>
      <c r="L238" s="150" t="s">
        <v>249</v>
      </c>
      <c r="M238" s="236" t="s">
        <v>684</v>
      </c>
    </row>
    <row r="239" spans="1:13" s="55" customFormat="1" ht="63" x14ac:dyDescent="0.25">
      <c r="A239" s="184">
        <v>220</v>
      </c>
      <c r="B239" s="155">
        <v>35</v>
      </c>
      <c r="C239" s="143" t="s">
        <v>399</v>
      </c>
      <c r="D239" s="150" t="s">
        <v>437</v>
      </c>
      <c r="E239" s="81" t="s">
        <v>413</v>
      </c>
      <c r="F239" s="247" t="s">
        <v>375</v>
      </c>
      <c r="G239" s="82" t="s">
        <v>127</v>
      </c>
      <c r="H239" s="147" t="s">
        <v>18</v>
      </c>
      <c r="I239" s="80">
        <f>178255.8+180022.4</f>
        <v>358278.19999999995</v>
      </c>
      <c r="J239" s="175">
        <v>32204.400919999996</v>
      </c>
      <c r="K239" s="175">
        <v>32204.400919999996</v>
      </c>
      <c r="L239" s="81" t="s">
        <v>249</v>
      </c>
      <c r="M239" s="236" t="s">
        <v>684</v>
      </c>
    </row>
    <row r="240" spans="1:13" s="55" customFormat="1" ht="63" x14ac:dyDescent="0.25">
      <c r="A240" s="184">
        <v>221</v>
      </c>
      <c r="B240" s="155">
        <v>36</v>
      </c>
      <c r="C240" s="71" t="s">
        <v>399</v>
      </c>
      <c r="D240" s="81" t="s">
        <v>438</v>
      </c>
      <c r="E240" s="81" t="s">
        <v>413</v>
      </c>
      <c r="F240" s="247">
        <v>2023</v>
      </c>
      <c r="G240" s="81" t="s">
        <v>439</v>
      </c>
      <c r="H240" s="132" t="s">
        <v>466</v>
      </c>
      <c r="I240" s="80">
        <v>1823.8</v>
      </c>
      <c r="J240" s="175">
        <v>1987.3</v>
      </c>
      <c r="K240" s="175">
        <v>1987.3</v>
      </c>
      <c r="L240" s="81" t="s">
        <v>249</v>
      </c>
      <c r="M240" s="236" t="s">
        <v>684</v>
      </c>
    </row>
    <row r="241" spans="1:13" s="55" customFormat="1" ht="63" x14ac:dyDescent="0.25">
      <c r="A241" s="184">
        <v>222</v>
      </c>
      <c r="B241" s="155">
        <v>37</v>
      </c>
      <c r="C241" s="72" t="s">
        <v>357</v>
      </c>
      <c r="D241" s="81" t="s">
        <v>438</v>
      </c>
      <c r="E241" s="81" t="s">
        <v>413</v>
      </c>
      <c r="F241" s="247">
        <v>2023</v>
      </c>
      <c r="G241" s="248" t="s">
        <v>439</v>
      </c>
      <c r="H241" s="147" t="s">
        <v>466</v>
      </c>
      <c r="I241" s="108">
        <v>12272</v>
      </c>
      <c r="J241" s="80">
        <v>11192.1</v>
      </c>
      <c r="K241" s="80">
        <v>11192.1</v>
      </c>
      <c r="L241" s="81" t="s">
        <v>249</v>
      </c>
      <c r="M241" s="236" t="s">
        <v>684</v>
      </c>
    </row>
    <row r="242" spans="1:13" ht="29.25" customHeight="1" x14ac:dyDescent="0.25">
      <c r="A242" s="250" t="s">
        <v>70</v>
      </c>
      <c r="B242" s="251"/>
      <c r="C242" s="251"/>
      <c r="D242" s="251"/>
      <c r="E242" s="251"/>
      <c r="F242" s="251"/>
      <c r="G242" s="251"/>
      <c r="H242" s="252"/>
      <c r="I242" s="90">
        <f t="shared" ref="I242:J242" si="7">SUM(I205:I241)</f>
        <v>13898437.539499998</v>
      </c>
      <c r="J242" s="90">
        <f t="shared" si="7"/>
        <v>69328.230920000002</v>
      </c>
      <c r="K242" s="90">
        <f>SUM(K205:K241)</f>
        <v>1359097.8509200003</v>
      </c>
      <c r="L242" s="92" t="s">
        <v>415</v>
      </c>
      <c r="M242" s="93">
        <f>J205+J206+J207+J209+J210+J211+J212+J213+J214+J215+J216+J217+J218+J219+J220+J221+J222+J223+J224+J225+J226+J227+J228+J229+J230+J231+J232+J233+J234+J235+J236+J237+J238+J239+J240+J241</f>
        <v>69328.230920000002</v>
      </c>
    </row>
    <row r="243" spans="1:13" ht="29.25" customHeight="1" x14ac:dyDescent="0.25">
      <c r="A243" s="256" t="s">
        <v>259</v>
      </c>
      <c r="B243" s="257"/>
      <c r="C243" s="257"/>
      <c r="D243" s="257"/>
      <c r="E243" s="257"/>
      <c r="F243" s="257"/>
      <c r="G243" s="257"/>
      <c r="H243" s="258"/>
      <c r="I243" s="26">
        <f>I47+I70+I79+I88+I115+I133+I159+I204+I242</f>
        <v>196831815.4585</v>
      </c>
      <c r="J243" s="26">
        <f>J47+J70+J79+J88+J115+J133+J159+J204+J242</f>
        <v>10950741.617690001</v>
      </c>
      <c r="K243" s="26">
        <f>K47+K70+K79+K88+K115+K133+K159+K204+K242</f>
        <v>104949089.77969001</v>
      </c>
      <c r="L243" s="25"/>
    </row>
    <row r="244" spans="1:13" ht="36.75" customHeight="1" x14ac:dyDescent="0.25">
      <c r="A244" s="265" t="s">
        <v>260</v>
      </c>
      <c r="B244" s="266"/>
      <c r="C244" s="266"/>
      <c r="D244" s="266"/>
      <c r="E244" s="266"/>
      <c r="F244" s="266"/>
      <c r="G244" s="266"/>
      <c r="H244" s="266"/>
      <c r="I244" s="266"/>
      <c r="J244" s="266"/>
      <c r="K244" s="266"/>
      <c r="L244" s="267"/>
    </row>
    <row r="245" spans="1:13" s="45" customFormat="1" ht="63" x14ac:dyDescent="0.25">
      <c r="A245" s="128">
        <v>1</v>
      </c>
      <c r="B245" s="84">
        <v>1</v>
      </c>
      <c r="C245" s="9" t="s">
        <v>525</v>
      </c>
      <c r="D245" s="129" t="s">
        <v>526</v>
      </c>
      <c r="E245" s="129" t="s">
        <v>15</v>
      </c>
      <c r="F245" s="129" t="s">
        <v>355</v>
      </c>
      <c r="G245" s="12" t="s">
        <v>22</v>
      </c>
      <c r="H245" s="81" t="s">
        <v>261</v>
      </c>
      <c r="I245" s="80">
        <v>150000</v>
      </c>
      <c r="J245" s="80">
        <v>0</v>
      </c>
      <c r="K245" s="80">
        <v>0</v>
      </c>
      <c r="L245" s="82">
        <v>12</v>
      </c>
      <c r="M245" s="15" t="s">
        <v>30</v>
      </c>
    </row>
    <row r="246" spans="1:13" s="45" customFormat="1" ht="63" x14ac:dyDescent="0.25">
      <c r="A246" s="157">
        <v>3</v>
      </c>
      <c r="B246" s="84">
        <v>3</v>
      </c>
      <c r="C246" s="9" t="s">
        <v>602</v>
      </c>
      <c r="D246" s="135" t="s">
        <v>603</v>
      </c>
      <c r="E246" s="135" t="s">
        <v>15</v>
      </c>
      <c r="F246" s="135" t="s">
        <v>355</v>
      </c>
      <c r="G246" s="12" t="s">
        <v>22</v>
      </c>
      <c r="H246" s="81" t="s">
        <v>529</v>
      </c>
      <c r="I246" s="80">
        <v>50000</v>
      </c>
      <c r="J246" s="80">
        <v>0</v>
      </c>
      <c r="K246" s="80">
        <v>0</v>
      </c>
      <c r="L246" s="82" t="s">
        <v>264</v>
      </c>
      <c r="M246" s="15" t="s">
        <v>30</v>
      </c>
    </row>
    <row r="247" spans="1:13" s="45" customFormat="1" ht="47.25" x14ac:dyDescent="0.25">
      <c r="A247" s="161">
        <v>4</v>
      </c>
      <c r="B247" s="84">
        <v>4</v>
      </c>
      <c r="C247" s="9" t="s">
        <v>604</v>
      </c>
      <c r="D247" s="135" t="s">
        <v>605</v>
      </c>
      <c r="E247" s="135" t="s">
        <v>15</v>
      </c>
      <c r="F247" s="135" t="s">
        <v>355</v>
      </c>
      <c r="G247" s="12" t="s">
        <v>22</v>
      </c>
      <c r="H247" s="81" t="s">
        <v>529</v>
      </c>
      <c r="I247" s="80">
        <v>500000</v>
      </c>
      <c r="J247" s="80">
        <v>0</v>
      </c>
      <c r="K247" s="80">
        <v>0</v>
      </c>
      <c r="L247" s="82" t="s">
        <v>264</v>
      </c>
      <c r="M247" s="15" t="s">
        <v>30</v>
      </c>
    </row>
    <row r="248" spans="1:13" s="45" customFormat="1" ht="78.75" x14ac:dyDescent="0.25">
      <c r="A248" s="161">
        <v>5</v>
      </c>
      <c r="B248" s="84">
        <v>5</v>
      </c>
      <c r="C248" s="9" t="s">
        <v>614</v>
      </c>
      <c r="D248" s="135" t="s">
        <v>615</v>
      </c>
      <c r="E248" s="135" t="s">
        <v>15</v>
      </c>
      <c r="F248" s="135" t="s">
        <v>355</v>
      </c>
      <c r="G248" s="12" t="s">
        <v>22</v>
      </c>
      <c r="H248" s="81" t="s">
        <v>529</v>
      </c>
      <c r="I248" s="80">
        <v>70000</v>
      </c>
      <c r="J248" s="80">
        <v>0</v>
      </c>
      <c r="K248" s="80">
        <v>0</v>
      </c>
      <c r="L248" s="82" t="s">
        <v>264</v>
      </c>
      <c r="M248" s="15" t="s">
        <v>30</v>
      </c>
    </row>
    <row r="249" spans="1:13" s="45" customFormat="1" ht="47.25" x14ac:dyDescent="0.25">
      <c r="A249" s="161">
        <v>6</v>
      </c>
      <c r="B249" s="84">
        <v>6</v>
      </c>
      <c r="C249" s="9" t="s">
        <v>421</v>
      </c>
      <c r="D249" s="77" t="s">
        <v>396</v>
      </c>
      <c r="E249" s="77" t="s">
        <v>15</v>
      </c>
      <c r="F249" s="77" t="s">
        <v>420</v>
      </c>
      <c r="G249" s="77" t="s">
        <v>97</v>
      </c>
      <c r="H249" s="81" t="s">
        <v>397</v>
      </c>
      <c r="I249" s="80">
        <v>1012030.4</v>
      </c>
      <c r="J249" s="80">
        <v>0</v>
      </c>
      <c r="K249" s="80">
        <v>0</v>
      </c>
      <c r="L249" s="82" t="s">
        <v>264</v>
      </c>
      <c r="M249" s="15" t="s">
        <v>30</v>
      </c>
    </row>
    <row r="250" spans="1:13" s="45" customFormat="1" ht="63" x14ac:dyDescent="0.25">
      <c r="A250" s="161">
        <v>7</v>
      </c>
      <c r="B250" s="84">
        <v>7</v>
      </c>
      <c r="C250" s="9" t="s">
        <v>41</v>
      </c>
      <c r="D250" s="135" t="s">
        <v>606</v>
      </c>
      <c r="E250" s="135" t="s">
        <v>15</v>
      </c>
      <c r="F250" s="135" t="s">
        <v>355</v>
      </c>
      <c r="G250" s="12" t="s">
        <v>39</v>
      </c>
      <c r="H250" s="81" t="s">
        <v>529</v>
      </c>
      <c r="I250" s="80">
        <v>500000</v>
      </c>
      <c r="J250" s="80">
        <v>0</v>
      </c>
      <c r="K250" s="80">
        <v>0</v>
      </c>
      <c r="L250" s="82">
        <v>50</v>
      </c>
      <c r="M250" s="158" t="s">
        <v>607</v>
      </c>
    </row>
    <row r="251" spans="1:13" ht="47.25" x14ac:dyDescent="0.25">
      <c r="A251" s="161">
        <v>9</v>
      </c>
      <c r="B251" s="84">
        <v>9</v>
      </c>
      <c r="C251" s="9" t="s">
        <v>265</v>
      </c>
      <c r="D251" s="10" t="s">
        <v>266</v>
      </c>
      <c r="E251" s="10" t="s">
        <v>15</v>
      </c>
      <c r="F251" s="10" t="s">
        <v>423</v>
      </c>
      <c r="G251" s="10" t="s">
        <v>165</v>
      </c>
      <c r="H251" s="81" t="s">
        <v>395</v>
      </c>
      <c r="I251" s="80">
        <v>165000</v>
      </c>
      <c r="J251" s="80">
        <v>0</v>
      </c>
      <c r="K251" s="80">
        <v>0</v>
      </c>
      <c r="L251" s="82">
        <v>110</v>
      </c>
      <c r="M251" s="15" t="s">
        <v>30</v>
      </c>
    </row>
    <row r="252" spans="1:13" s="45" customFormat="1" ht="47.25" x14ac:dyDescent="0.25">
      <c r="A252" s="161">
        <v>10</v>
      </c>
      <c r="B252" s="84">
        <v>10</v>
      </c>
      <c r="C252" s="9" t="s">
        <v>527</v>
      </c>
      <c r="D252" s="129" t="s">
        <v>528</v>
      </c>
      <c r="E252" s="129" t="s">
        <v>15</v>
      </c>
      <c r="F252" s="129" t="s">
        <v>601</v>
      </c>
      <c r="G252" s="129" t="s">
        <v>165</v>
      </c>
      <c r="H252" s="81" t="s">
        <v>529</v>
      </c>
      <c r="I252" s="80">
        <v>4151000</v>
      </c>
      <c r="J252" s="80">
        <v>0</v>
      </c>
      <c r="K252" s="80">
        <v>0</v>
      </c>
      <c r="L252" s="82">
        <v>204</v>
      </c>
      <c r="M252" s="15" t="s">
        <v>30</v>
      </c>
    </row>
    <row r="253" spans="1:13" s="45" customFormat="1" ht="47.25" x14ac:dyDescent="0.25">
      <c r="A253" s="161">
        <v>11</v>
      </c>
      <c r="B253" s="84">
        <v>11</v>
      </c>
      <c r="C253" s="9" t="s">
        <v>609</v>
      </c>
      <c r="D253" s="135" t="s">
        <v>610</v>
      </c>
      <c r="E253" s="135" t="s">
        <v>15</v>
      </c>
      <c r="F253" s="135" t="s">
        <v>355</v>
      </c>
      <c r="G253" s="135" t="s">
        <v>165</v>
      </c>
      <c r="H253" s="81" t="s">
        <v>529</v>
      </c>
      <c r="I253" s="80">
        <v>1300000</v>
      </c>
      <c r="J253" s="80">
        <v>0</v>
      </c>
      <c r="K253" s="80">
        <v>0</v>
      </c>
      <c r="L253" s="82" t="s">
        <v>264</v>
      </c>
      <c r="M253" s="15" t="s">
        <v>30</v>
      </c>
    </row>
    <row r="254" spans="1:13" ht="47.25" x14ac:dyDescent="0.25">
      <c r="A254" s="161">
        <v>12</v>
      </c>
      <c r="B254" s="84">
        <v>12</v>
      </c>
      <c r="C254" s="9" t="s">
        <v>267</v>
      </c>
      <c r="D254" s="10" t="s">
        <v>268</v>
      </c>
      <c r="E254" s="10" t="s">
        <v>15</v>
      </c>
      <c r="F254" s="10" t="s">
        <v>40</v>
      </c>
      <c r="G254" s="10" t="s">
        <v>269</v>
      </c>
      <c r="H254" s="81" t="s">
        <v>261</v>
      </c>
      <c r="I254" s="80">
        <v>350000</v>
      </c>
      <c r="J254" s="80">
        <v>0</v>
      </c>
      <c r="K254" s="80">
        <v>0</v>
      </c>
      <c r="L254" s="82">
        <v>80</v>
      </c>
    </row>
    <row r="255" spans="1:13" ht="63" x14ac:dyDescent="0.25">
      <c r="A255" s="161">
        <v>13</v>
      </c>
      <c r="B255" s="84">
        <v>13</v>
      </c>
      <c r="C255" s="9" t="s">
        <v>270</v>
      </c>
      <c r="D255" s="10" t="s">
        <v>271</v>
      </c>
      <c r="E255" s="10" t="s">
        <v>15</v>
      </c>
      <c r="F255" s="14" t="s">
        <v>46</v>
      </c>
      <c r="G255" s="12" t="s">
        <v>60</v>
      </c>
      <c r="H255" s="81" t="s">
        <v>261</v>
      </c>
      <c r="I255" s="80">
        <v>13969000</v>
      </c>
      <c r="J255" s="80">
        <v>0</v>
      </c>
      <c r="K255" s="80">
        <v>0</v>
      </c>
      <c r="L255" s="82" t="s">
        <v>264</v>
      </c>
      <c r="M255" s="99" t="s">
        <v>418</v>
      </c>
    </row>
    <row r="256" spans="1:13" s="45" customFormat="1" ht="63" x14ac:dyDescent="0.25">
      <c r="A256" s="161">
        <v>14</v>
      </c>
      <c r="B256" s="84">
        <v>14</v>
      </c>
      <c r="C256" s="9" t="s">
        <v>611</v>
      </c>
      <c r="D256" s="135" t="s">
        <v>612</v>
      </c>
      <c r="E256" s="135" t="s">
        <v>15</v>
      </c>
      <c r="F256" s="135" t="s">
        <v>355</v>
      </c>
      <c r="G256" s="12" t="s">
        <v>174</v>
      </c>
      <c r="H256" s="81" t="s">
        <v>529</v>
      </c>
      <c r="I256" s="80">
        <v>20000000</v>
      </c>
      <c r="J256" s="80">
        <v>0</v>
      </c>
      <c r="K256" s="80">
        <v>0</v>
      </c>
      <c r="L256" s="82" t="s">
        <v>264</v>
      </c>
      <c r="M256" s="15" t="s">
        <v>30</v>
      </c>
    </row>
    <row r="257" spans="1:13" s="45" customFormat="1" ht="78.75" x14ac:dyDescent="0.25">
      <c r="A257" s="161">
        <v>15</v>
      </c>
      <c r="B257" s="84">
        <v>15</v>
      </c>
      <c r="C257" s="9" t="s">
        <v>608</v>
      </c>
      <c r="D257" s="135" t="s">
        <v>613</v>
      </c>
      <c r="E257" s="135" t="s">
        <v>15</v>
      </c>
      <c r="F257" s="135" t="s">
        <v>355</v>
      </c>
      <c r="G257" s="12" t="s">
        <v>127</v>
      </c>
      <c r="H257" s="81" t="s">
        <v>529</v>
      </c>
      <c r="I257" s="80">
        <v>250000</v>
      </c>
      <c r="J257" s="80">
        <v>0</v>
      </c>
      <c r="K257" s="80">
        <v>0</v>
      </c>
      <c r="L257" s="82" t="s">
        <v>264</v>
      </c>
      <c r="M257" s="15" t="s">
        <v>30</v>
      </c>
    </row>
    <row r="258" spans="1:13" ht="47.25" x14ac:dyDescent="0.25">
      <c r="A258" s="161">
        <v>16</v>
      </c>
      <c r="B258" s="84">
        <v>16</v>
      </c>
      <c r="C258" s="9" t="s">
        <v>62</v>
      </c>
      <c r="D258" s="10" t="s">
        <v>64</v>
      </c>
      <c r="E258" s="10" t="s">
        <v>15</v>
      </c>
      <c r="F258" s="10">
        <v>2023</v>
      </c>
      <c r="G258" s="12" t="s">
        <v>22</v>
      </c>
      <c r="H258" s="81" t="s">
        <v>261</v>
      </c>
      <c r="I258" s="80">
        <v>1300</v>
      </c>
      <c r="J258" s="80">
        <v>0</v>
      </c>
      <c r="K258" s="80">
        <v>0</v>
      </c>
      <c r="L258" s="82" t="s">
        <v>426</v>
      </c>
    </row>
    <row r="259" spans="1:13" ht="94.5" x14ac:dyDescent="0.25">
      <c r="A259" s="161">
        <v>17</v>
      </c>
      <c r="B259" s="84">
        <v>17</v>
      </c>
      <c r="C259" s="9" t="s">
        <v>62</v>
      </c>
      <c r="D259" s="10" t="s">
        <v>427</v>
      </c>
      <c r="E259" s="10" t="s">
        <v>15</v>
      </c>
      <c r="F259" s="57">
        <v>2023</v>
      </c>
      <c r="G259" s="12" t="s">
        <v>22</v>
      </c>
      <c r="H259" s="81" t="s">
        <v>261</v>
      </c>
      <c r="I259" s="80">
        <v>1600</v>
      </c>
      <c r="J259" s="80">
        <v>0</v>
      </c>
      <c r="K259" s="80">
        <v>0</v>
      </c>
      <c r="L259" s="82" t="s">
        <v>426</v>
      </c>
    </row>
    <row r="260" spans="1:13" ht="94.5" x14ac:dyDescent="0.25">
      <c r="A260" s="161">
        <v>18</v>
      </c>
      <c r="B260" s="84">
        <v>18</v>
      </c>
      <c r="C260" s="9" t="s">
        <v>62</v>
      </c>
      <c r="D260" s="10" t="s">
        <v>430</v>
      </c>
      <c r="E260" s="10" t="s">
        <v>15</v>
      </c>
      <c r="F260" s="101">
        <v>2023</v>
      </c>
      <c r="G260" s="12" t="s">
        <v>22</v>
      </c>
      <c r="H260" s="81" t="s">
        <v>261</v>
      </c>
      <c r="I260" s="80">
        <v>500</v>
      </c>
      <c r="J260" s="80">
        <v>0</v>
      </c>
      <c r="K260" s="80">
        <v>0</v>
      </c>
      <c r="L260" s="169" t="s">
        <v>428</v>
      </c>
    </row>
    <row r="261" spans="1:13" ht="63" x14ac:dyDescent="0.25">
      <c r="A261" s="161">
        <v>19</v>
      </c>
      <c r="B261" s="84">
        <v>19</v>
      </c>
      <c r="C261" s="9" t="s">
        <v>62</v>
      </c>
      <c r="D261" s="10" t="s">
        <v>272</v>
      </c>
      <c r="E261" s="10" t="s">
        <v>15</v>
      </c>
      <c r="F261" s="101">
        <v>2023</v>
      </c>
      <c r="G261" s="12" t="s">
        <v>22</v>
      </c>
      <c r="H261" s="81" t="s">
        <v>261</v>
      </c>
      <c r="I261" s="80">
        <v>1400</v>
      </c>
      <c r="J261" s="80">
        <v>0</v>
      </c>
      <c r="K261" s="80">
        <v>0</v>
      </c>
      <c r="L261" s="82" t="s">
        <v>426</v>
      </c>
    </row>
    <row r="262" spans="1:13" ht="47.25" x14ac:dyDescent="0.25">
      <c r="A262" s="161">
        <v>20</v>
      </c>
      <c r="B262" s="84">
        <v>20</v>
      </c>
      <c r="C262" s="9" t="s">
        <v>62</v>
      </c>
      <c r="D262" s="10" t="s">
        <v>273</v>
      </c>
      <c r="E262" s="10" t="s">
        <v>15</v>
      </c>
      <c r="F262" s="101">
        <v>2023</v>
      </c>
      <c r="G262" s="12" t="s">
        <v>22</v>
      </c>
      <c r="H262" s="81" t="s">
        <v>261</v>
      </c>
      <c r="I262" s="80">
        <v>756</v>
      </c>
      <c r="J262" s="80">
        <v>0</v>
      </c>
      <c r="K262" s="80">
        <v>0</v>
      </c>
      <c r="L262" s="82" t="s">
        <v>426</v>
      </c>
    </row>
    <row r="263" spans="1:13" ht="47.25" x14ac:dyDescent="0.25">
      <c r="A263" s="161">
        <v>21</v>
      </c>
      <c r="B263" s="84">
        <v>21</v>
      </c>
      <c r="C263" s="9" t="s">
        <v>62</v>
      </c>
      <c r="D263" s="10" t="s">
        <v>274</v>
      </c>
      <c r="E263" s="10" t="s">
        <v>15</v>
      </c>
      <c r="F263" s="101">
        <v>2023</v>
      </c>
      <c r="G263" s="12" t="s">
        <v>22</v>
      </c>
      <c r="H263" s="81" t="s">
        <v>261</v>
      </c>
      <c r="I263" s="80">
        <v>300</v>
      </c>
      <c r="J263" s="80">
        <v>0</v>
      </c>
      <c r="K263" s="80">
        <v>0</v>
      </c>
      <c r="L263" s="82" t="s">
        <v>426</v>
      </c>
    </row>
    <row r="264" spans="1:13" ht="78.75" x14ac:dyDescent="0.25">
      <c r="A264" s="161">
        <v>22</v>
      </c>
      <c r="B264" s="84">
        <v>22</v>
      </c>
      <c r="C264" s="9" t="s">
        <v>62</v>
      </c>
      <c r="D264" s="10" t="s">
        <v>275</v>
      </c>
      <c r="E264" s="10" t="s">
        <v>15</v>
      </c>
      <c r="F264" s="101">
        <v>2023</v>
      </c>
      <c r="G264" s="12" t="s">
        <v>22</v>
      </c>
      <c r="H264" s="81" t="s">
        <v>261</v>
      </c>
      <c r="I264" s="80">
        <v>10000</v>
      </c>
      <c r="J264" s="80">
        <v>0</v>
      </c>
      <c r="K264" s="80">
        <v>0</v>
      </c>
      <c r="L264" s="82" t="s">
        <v>426</v>
      </c>
    </row>
    <row r="265" spans="1:13" ht="63" x14ac:dyDescent="0.25">
      <c r="A265" s="161">
        <v>23</v>
      </c>
      <c r="B265" s="84">
        <v>23</v>
      </c>
      <c r="C265" s="9" t="s">
        <v>67</v>
      </c>
      <c r="D265" s="10" t="s">
        <v>278</v>
      </c>
      <c r="E265" s="10" t="s">
        <v>15</v>
      </c>
      <c r="F265" s="10" t="s">
        <v>375</v>
      </c>
      <c r="G265" s="12" t="s">
        <v>22</v>
      </c>
      <c r="H265" s="82" t="s">
        <v>261</v>
      </c>
      <c r="I265" s="80">
        <v>73000</v>
      </c>
      <c r="J265" s="80">
        <v>0</v>
      </c>
      <c r="K265" s="80">
        <v>0</v>
      </c>
      <c r="L265" s="82" t="s">
        <v>63</v>
      </c>
      <c r="M265" s="15"/>
    </row>
    <row r="266" spans="1:13" ht="47.25" x14ac:dyDescent="0.25">
      <c r="A266" s="161">
        <v>24</v>
      </c>
      <c r="B266" s="84">
        <v>24</v>
      </c>
      <c r="C266" s="42" t="s">
        <v>67</v>
      </c>
      <c r="D266" s="41" t="s">
        <v>279</v>
      </c>
      <c r="E266" s="41" t="s">
        <v>15</v>
      </c>
      <c r="F266" s="115" t="s">
        <v>375</v>
      </c>
      <c r="G266" s="36" t="s">
        <v>22</v>
      </c>
      <c r="H266" s="58" t="s">
        <v>261</v>
      </c>
      <c r="I266" s="109">
        <v>80000</v>
      </c>
      <c r="J266" s="109">
        <v>0</v>
      </c>
      <c r="K266" s="109">
        <v>0</v>
      </c>
      <c r="L266" s="58" t="s">
        <v>63</v>
      </c>
      <c r="M266" s="15"/>
    </row>
    <row r="267" spans="1:13" s="45" customFormat="1" ht="78.75" x14ac:dyDescent="0.25">
      <c r="A267" s="161">
        <v>25</v>
      </c>
      <c r="B267" s="84">
        <v>25</v>
      </c>
      <c r="C267" s="42" t="s">
        <v>67</v>
      </c>
      <c r="D267" s="64" t="s">
        <v>388</v>
      </c>
      <c r="E267" s="41" t="s">
        <v>15</v>
      </c>
      <c r="F267" s="41">
        <v>2023</v>
      </c>
      <c r="G267" s="36" t="s">
        <v>22</v>
      </c>
      <c r="H267" s="58" t="s">
        <v>261</v>
      </c>
      <c r="I267" s="110">
        <v>100000</v>
      </c>
      <c r="J267" s="110">
        <v>0</v>
      </c>
      <c r="K267" s="110">
        <v>0</v>
      </c>
      <c r="L267" s="58" t="s">
        <v>63</v>
      </c>
      <c r="M267" s="15"/>
    </row>
    <row r="268" spans="1:13" s="45" customFormat="1" ht="78.75" x14ac:dyDescent="0.25">
      <c r="A268" s="161">
        <v>26</v>
      </c>
      <c r="B268" s="84">
        <v>26</v>
      </c>
      <c r="C268" s="42" t="s">
        <v>67</v>
      </c>
      <c r="D268" s="75" t="s">
        <v>389</v>
      </c>
      <c r="E268" s="41" t="s">
        <v>15</v>
      </c>
      <c r="F268" s="41" t="s">
        <v>457</v>
      </c>
      <c r="G268" s="36" t="s">
        <v>22</v>
      </c>
      <c r="H268" s="58" t="s">
        <v>390</v>
      </c>
      <c r="I268" s="170">
        <v>650000</v>
      </c>
      <c r="J268" s="170">
        <v>0</v>
      </c>
      <c r="K268" s="170">
        <v>0</v>
      </c>
      <c r="L268" s="58" t="s">
        <v>63</v>
      </c>
      <c r="M268" s="15"/>
    </row>
    <row r="269" spans="1:13" s="45" customFormat="1" ht="47.25" x14ac:dyDescent="0.25">
      <c r="A269" s="161">
        <v>27</v>
      </c>
      <c r="B269" s="84">
        <v>27</v>
      </c>
      <c r="C269" s="133" t="s">
        <v>67</v>
      </c>
      <c r="D269" s="75" t="s">
        <v>458</v>
      </c>
      <c r="E269" s="75" t="s">
        <v>15</v>
      </c>
      <c r="F269" s="75" t="s">
        <v>375</v>
      </c>
      <c r="G269" s="76" t="s">
        <v>22</v>
      </c>
      <c r="H269" s="148" t="s">
        <v>261</v>
      </c>
      <c r="I269" s="170">
        <v>65000</v>
      </c>
      <c r="J269" s="170">
        <v>0</v>
      </c>
      <c r="K269" s="170">
        <v>0</v>
      </c>
      <c r="L269" s="58" t="s">
        <v>63</v>
      </c>
      <c r="M269" s="15"/>
    </row>
    <row r="270" spans="1:13" s="45" customFormat="1" ht="63" x14ac:dyDescent="0.25">
      <c r="A270" s="161">
        <v>28</v>
      </c>
      <c r="B270" s="84">
        <v>28</v>
      </c>
      <c r="C270" s="74" t="s">
        <v>67</v>
      </c>
      <c r="D270" s="64" t="s">
        <v>599</v>
      </c>
      <c r="E270" s="64" t="s">
        <v>15</v>
      </c>
      <c r="F270" s="64" t="s">
        <v>375</v>
      </c>
      <c r="G270" s="65" t="s">
        <v>22</v>
      </c>
      <c r="H270" s="63" t="s">
        <v>261</v>
      </c>
      <c r="I270" s="110">
        <v>44000</v>
      </c>
      <c r="J270" s="110">
        <v>0</v>
      </c>
      <c r="K270" s="110">
        <v>0</v>
      </c>
      <c r="L270" s="63" t="s">
        <v>63</v>
      </c>
      <c r="M270" s="15"/>
    </row>
    <row r="271" spans="1:13" s="45" customFormat="1" ht="63" x14ac:dyDescent="0.25">
      <c r="A271" s="161">
        <v>29</v>
      </c>
      <c r="B271" s="84">
        <v>29</v>
      </c>
      <c r="C271" s="74" t="s">
        <v>67</v>
      </c>
      <c r="D271" s="64" t="s">
        <v>599</v>
      </c>
      <c r="E271" s="64" t="s">
        <v>15</v>
      </c>
      <c r="F271" s="64" t="s">
        <v>375</v>
      </c>
      <c r="G271" s="65" t="s">
        <v>22</v>
      </c>
      <c r="H271" s="63" t="s">
        <v>261</v>
      </c>
      <c r="I271" s="110">
        <v>1070</v>
      </c>
      <c r="J271" s="110">
        <v>0</v>
      </c>
      <c r="K271" s="110">
        <v>0</v>
      </c>
      <c r="L271" s="63" t="s">
        <v>63</v>
      </c>
      <c r="M271" s="15"/>
    </row>
    <row r="272" spans="1:13" ht="33" customHeight="1" x14ac:dyDescent="0.25">
      <c r="A272" s="250" t="s">
        <v>280</v>
      </c>
      <c r="B272" s="251"/>
      <c r="C272" s="251"/>
      <c r="D272" s="251"/>
      <c r="E272" s="251"/>
      <c r="F272" s="251"/>
      <c r="G272" s="251"/>
      <c r="H272" s="252"/>
      <c r="I272" s="95">
        <f>SUM(I245:I271)</f>
        <v>43495956.399999999</v>
      </c>
      <c r="J272" s="95"/>
      <c r="K272" s="95"/>
      <c r="L272" s="40"/>
    </row>
    <row r="273" spans="1:13" ht="141.75" x14ac:dyDescent="0.25">
      <c r="A273" s="6">
        <v>30</v>
      </c>
      <c r="B273" s="16">
        <v>1</v>
      </c>
      <c r="C273" s="9" t="s">
        <v>281</v>
      </c>
      <c r="D273" s="10" t="s">
        <v>282</v>
      </c>
      <c r="E273" s="10" t="s">
        <v>73</v>
      </c>
      <c r="F273" s="14">
        <v>2023</v>
      </c>
      <c r="G273" s="10" t="s">
        <v>283</v>
      </c>
      <c r="H273" s="81" t="s">
        <v>261</v>
      </c>
      <c r="I273" s="80">
        <v>135000</v>
      </c>
      <c r="J273" s="108">
        <v>0</v>
      </c>
      <c r="K273" s="80">
        <v>0</v>
      </c>
      <c r="L273" s="81">
        <v>70</v>
      </c>
    </row>
    <row r="274" spans="1:13" ht="110.25" x14ac:dyDescent="0.25">
      <c r="A274" s="6">
        <v>31</v>
      </c>
      <c r="B274" s="16">
        <v>2</v>
      </c>
      <c r="C274" s="9" t="s">
        <v>284</v>
      </c>
      <c r="D274" s="10" t="s">
        <v>285</v>
      </c>
      <c r="E274" s="10" t="s">
        <v>73</v>
      </c>
      <c r="F274" s="14">
        <v>2023</v>
      </c>
      <c r="G274" s="10" t="s">
        <v>286</v>
      </c>
      <c r="H274" s="81" t="s">
        <v>261</v>
      </c>
      <c r="I274" s="80">
        <v>45000</v>
      </c>
      <c r="J274" s="108">
        <v>0</v>
      </c>
      <c r="K274" s="80">
        <v>0</v>
      </c>
      <c r="L274" s="81">
        <v>3</v>
      </c>
    </row>
    <row r="275" spans="1:13" ht="47.25" x14ac:dyDescent="0.25">
      <c r="A275" s="157">
        <v>32</v>
      </c>
      <c r="B275" s="151">
        <v>3</v>
      </c>
      <c r="C275" s="133" t="s">
        <v>92</v>
      </c>
      <c r="D275" s="75" t="s">
        <v>93</v>
      </c>
      <c r="E275" s="75" t="s">
        <v>73</v>
      </c>
      <c r="F275" s="75">
        <v>2023</v>
      </c>
      <c r="G275" s="76" t="s">
        <v>94</v>
      </c>
      <c r="H275" s="132" t="s">
        <v>261</v>
      </c>
      <c r="I275" s="170">
        <v>148795</v>
      </c>
      <c r="J275" s="170">
        <v>0</v>
      </c>
      <c r="K275" s="199">
        <v>0</v>
      </c>
      <c r="L275" s="178" t="s">
        <v>264</v>
      </c>
    </row>
    <row r="276" spans="1:13" s="45" customFormat="1" ht="94.5" x14ac:dyDescent="0.25">
      <c r="A276" s="157">
        <v>33</v>
      </c>
      <c r="B276" s="16">
        <v>4</v>
      </c>
      <c r="C276" s="74" t="s">
        <v>618</v>
      </c>
      <c r="D276" s="64" t="s">
        <v>619</v>
      </c>
      <c r="E276" s="64" t="s">
        <v>73</v>
      </c>
      <c r="F276" s="64" t="s">
        <v>375</v>
      </c>
      <c r="G276" s="65" t="s">
        <v>110</v>
      </c>
      <c r="H276" s="147" t="s">
        <v>529</v>
      </c>
      <c r="I276" s="110">
        <v>971200</v>
      </c>
      <c r="J276" s="110">
        <v>0</v>
      </c>
      <c r="K276" s="110">
        <v>0</v>
      </c>
      <c r="L276" s="147">
        <v>77</v>
      </c>
      <c r="M276" s="160" t="s">
        <v>620</v>
      </c>
    </row>
    <row r="277" spans="1:13" ht="33" customHeight="1" x14ac:dyDescent="0.25">
      <c r="A277" s="250" t="s">
        <v>280</v>
      </c>
      <c r="B277" s="251"/>
      <c r="C277" s="251"/>
      <c r="D277" s="251"/>
      <c r="E277" s="251"/>
      <c r="F277" s="251"/>
      <c r="G277" s="251"/>
      <c r="H277" s="252"/>
      <c r="I277" s="95">
        <f>SUM(I273:I276)</f>
        <v>1299995</v>
      </c>
      <c r="J277" s="95"/>
      <c r="K277" s="111"/>
      <c r="L277" s="134"/>
    </row>
    <row r="278" spans="1:13" ht="78.75" x14ac:dyDescent="0.25">
      <c r="A278" s="6">
        <v>34</v>
      </c>
      <c r="B278" s="85">
        <v>1</v>
      </c>
      <c r="C278" s="9" t="s">
        <v>232</v>
      </c>
      <c r="D278" s="10" t="s">
        <v>290</v>
      </c>
      <c r="E278" s="10" t="s">
        <v>121</v>
      </c>
      <c r="F278" s="10">
        <v>2024</v>
      </c>
      <c r="G278" s="10" t="s">
        <v>291</v>
      </c>
      <c r="H278" s="81" t="s">
        <v>289</v>
      </c>
      <c r="I278" s="80">
        <v>250500</v>
      </c>
      <c r="J278" s="200">
        <v>0</v>
      </c>
      <c r="K278" s="200">
        <v>0</v>
      </c>
      <c r="L278" s="81" t="s">
        <v>292</v>
      </c>
    </row>
    <row r="279" spans="1:13" ht="94.5" x14ac:dyDescent="0.25">
      <c r="A279" s="83">
        <v>35</v>
      </c>
      <c r="B279" s="85">
        <v>2</v>
      </c>
      <c r="C279" s="9" t="s">
        <v>232</v>
      </c>
      <c r="D279" s="10" t="s">
        <v>293</v>
      </c>
      <c r="E279" s="10" t="s">
        <v>121</v>
      </c>
      <c r="F279" s="10">
        <v>2024</v>
      </c>
      <c r="G279" s="10" t="s">
        <v>449</v>
      </c>
      <c r="H279" s="81" t="s">
        <v>289</v>
      </c>
      <c r="I279" s="80">
        <v>125500</v>
      </c>
      <c r="J279" s="200">
        <v>0</v>
      </c>
      <c r="K279" s="200">
        <v>0</v>
      </c>
      <c r="L279" s="81" t="s">
        <v>294</v>
      </c>
    </row>
    <row r="280" spans="1:13" ht="78.75" x14ac:dyDescent="0.25">
      <c r="A280" s="161">
        <v>36</v>
      </c>
      <c r="B280" s="86">
        <v>3</v>
      </c>
      <c r="C280" s="9" t="s">
        <v>232</v>
      </c>
      <c r="D280" s="10" t="s">
        <v>295</v>
      </c>
      <c r="E280" s="10" t="s">
        <v>121</v>
      </c>
      <c r="F280" s="10">
        <v>2025</v>
      </c>
      <c r="G280" s="10" t="s">
        <v>296</v>
      </c>
      <c r="H280" s="81" t="s">
        <v>289</v>
      </c>
      <c r="I280" s="80">
        <v>280000</v>
      </c>
      <c r="J280" s="80">
        <v>0</v>
      </c>
      <c r="K280" s="80">
        <v>0</v>
      </c>
      <c r="L280" s="81" t="s">
        <v>297</v>
      </c>
    </row>
    <row r="281" spans="1:13" ht="47.25" x14ac:dyDescent="0.25">
      <c r="A281" s="161">
        <v>37</v>
      </c>
      <c r="B281" s="85">
        <v>4</v>
      </c>
      <c r="C281" s="9" t="s">
        <v>232</v>
      </c>
      <c r="D281" s="32" t="s">
        <v>298</v>
      </c>
      <c r="E281" s="10" t="s">
        <v>121</v>
      </c>
      <c r="F281" s="10">
        <v>2024</v>
      </c>
      <c r="G281" s="10" t="s">
        <v>299</v>
      </c>
      <c r="H281" s="81" t="s">
        <v>289</v>
      </c>
      <c r="I281" s="80">
        <v>320000</v>
      </c>
      <c r="J281" s="80">
        <v>0</v>
      </c>
      <c r="K281" s="80">
        <v>0</v>
      </c>
      <c r="L281" s="82" t="s">
        <v>298</v>
      </c>
    </row>
    <row r="282" spans="1:13" ht="63" x14ac:dyDescent="0.25">
      <c r="A282" s="161">
        <v>38</v>
      </c>
      <c r="B282" s="85">
        <v>5</v>
      </c>
      <c r="C282" s="29" t="s">
        <v>232</v>
      </c>
      <c r="D282" s="12" t="s">
        <v>300</v>
      </c>
      <c r="E282" s="12" t="s">
        <v>121</v>
      </c>
      <c r="F282" s="12">
        <v>2024</v>
      </c>
      <c r="G282" s="12" t="s">
        <v>301</v>
      </c>
      <c r="H282" s="81" t="s">
        <v>289</v>
      </c>
      <c r="I282" s="94">
        <v>250000</v>
      </c>
      <c r="J282" s="94">
        <v>0</v>
      </c>
      <c r="K282" s="94">
        <v>0</v>
      </c>
      <c r="L282" s="82" t="s">
        <v>302</v>
      </c>
    </row>
    <row r="283" spans="1:13" ht="47.25" x14ac:dyDescent="0.25">
      <c r="A283" s="161">
        <v>39</v>
      </c>
      <c r="B283" s="86">
        <v>6</v>
      </c>
      <c r="C283" s="29" t="s">
        <v>232</v>
      </c>
      <c r="D283" s="12" t="s">
        <v>303</v>
      </c>
      <c r="E283" s="12" t="s">
        <v>121</v>
      </c>
      <c r="F283" s="11">
        <v>2024</v>
      </c>
      <c r="G283" s="12" t="s">
        <v>304</v>
      </c>
      <c r="H283" s="81" t="s">
        <v>289</v>
      </c>
      <c r="I283" s="94">
        <v>80000</v>
      </c>
      <c r="J283" s="94">
        <v>0</v>
      </c>
      <c r="K283" s="94">
        <v>0</v>
      </c>
      <c r="L283" s="82" t="s">
        <v>305</v>
      </c>
    </row>
    <row r="284" spans="1:13" ht="47.25" x14ac:dyDescent="0.25">
      <c r="A284" s="161">
        <v>40</v>
      </c>
      <c r="B284" s="85">
        <v>7</v>
      </c>
      <c r="C284" s="29" t="s">
        <v>232</v>
      </c>
      <c r="D284" s="12" t="s">
        <v>303</v>
      </c>
      <c r="E284" s="12" t="s">
        <v>121</v>
      </c>
      <c r="F284" s="11">
        <v>2024</v>
      </c>
      <c r="G284" s="12" t="s">
        <v>307</v>
      </c>
      <c r="H284" s="81" t="s">
        <v>289</v>
      </c>
      <c r="I284" s="94">
        <v>200000</v>
      </c>
      <c r="J284" s="94">
        <v>0</v>
      </c>
      <c r="K284" s="94">
        <v>0</v>
      </c>
      <c r="L284" s="82" t="s">
        <v>308</v>
      </c>
    </row>
    <row r="285" spans="1:13" ht="47.25" x14ac:dyDescent="0.25">
      <c r="A285" s="161">
        <v>41</v>
      </c>
      <c r="B285" s="85">
        <v>8</v>
      </c>
      <c r="C285" s="29" t="s">
        <v>232</v>
      </c>
      <c r="D285" s="12" t="s">
        <v>309</v>
      </c>
      <c r="E285" s="12" t="s">
        <v>121</v>
      </c>
      <c r="F285" s="11">
        <v>2024</v>
      </c>
      <c r="G285" s="12" t="s">
        <v>310</v>
      </c>
      <c r="H285" s="81" t="s">
        <v>289</v>
      </c>
      <c r="I285" s="94">
        <v>250000</v>
      </c>
      <c r="J285" s="94">
        <v>0</v>
      </c>
      <c r="K285" s="94">
        <v>0</v>
      </c>
      <c r="L285" s="82" t="s">
        <v>311</v>
      </c>
    </row>
    <row r="286" spans="1:13" ht="78.75" x14ac:dyDescent="0.25">
      <c r="A286" s="161">
        <v>42</v>
      </c>
      <c r="B286" s="86">
        <v>9</v>
      </c>
      <c r="C286" s="29" t="s">
        <v>232</v>
      </c>
      <c r="D286" s="12" t="s">
        <v>312</v>
      </c>
      <c r="E286" s="12" t="s">
        <v>121</v>
      </c>
      <c r="F286" s="11">
        <v>2024</v>
      </c>
      <c r="G286" s="12" t="s">
        <v>313</v>
      </c>
      <c r="H286" s="81" t="s">
        <v>289</v>
      </c>
      <c r="I286" s="94">
        <v>6000</v>
      </c>
      <c r="J286" s="94">
        <v>0</v>
      </c>
      <c r="K286" s="94">
        <v>0</v>
      </c>
      <c r="L286" s="82" t="s">
        <v>314</v>
      </c>
    </row>
    <row r="287" spans="1:13" ht="63" x14ac:dyDescent="0.25">
      <c r="A287" s="161">
        <v>43</v>
      </c>
      <c r="B287" s="85">
        <v>10</v>
      </c>
      <c r="C287" s="29" t="s">
        <v>232</v>
      </c>
      <c r="D287" s="12" t="s">
        <v>315</v>
      </c>
      <c r="E287" s="12" t="s">
        <v>121</v>
      </c>
      <c r="F287" s="12">
        <v>2024</v>
      </c>
      <c r="G287" s="12" t="s">
        <v>316</v>
      </c>
      <c r="H287" s="81" t="s">
        <v>289</v>
      </c>
      <c r="I287" s="94">
        <v>12000</v>
      </c>
      <c r="J287" s="94">
        <v>0</v>
      </c>
      <c r="K287" s="94">
        <v>0</v>
      </c>
      <c r="L287" s="82" t="s">
        <v>317</v>
      </c>
    </row>
    <row r="288" spans="1:13" ht="47.25" x14ac:dyDescent="0.25">
      <c r="A288" s="161">
        <v>44</v>
      </c>
      <c r="B288" s="85">
        <v>11</v>
      </c>
      <c r="C288" s="29" t="s">
        <v>232</v>
      </c>
      <c r="D288" s="32" t="s">
        <v>318</v>
      </c>
      <c r="E288" s="32" t="s">
        <v>319</v>
      </c>
      <c r="F288" s="32">
        <v>2025</v>
      </c>
      <c r="G288" s="32" t="s">
        <v>320</v>
      </c>
      <c r="H288" s="81" t="s">
        <v>289</v>
      </c>
      <c r="I288" s="94">
        <v>250000</v>
      </c>
      <c r="J288" s="94">
        <v>0</v>
      </c>
      <c r="K288" s="94">
        <v>0</v>
      </c>
      <c r="L288" s="82" t="s">
        <v>321</v>
      </c>
    </row>
    <row r="289" spans="1:13" ht="47.25" x14ac:dyDescent="0.25">
      <c r="A289" s="161">
        <v>45</v>
      </c>
      <c r="B289" s="86">
        <v>12</v>
      </c>
      <c r="C289" s="29" t="s">
        <v>232</v>
      </c>
      <c r="D289" s="12" t="s">
        <v>322</v>
      </c>
      <c r="E289" s="12" t="s">
        <v>121</v>
      </c>
      <c r="F289" s="12">
        <v>2024</v>
      </c>
      <c r="G289" s="12" t="s">
        <v>323</v>
      </c>
      <c r="H289" s="81" t="s">
        <v>289</v>
      </c>
      <c r="I289" s="94">
        <v>46500</v>
      </c>
      <c r="J289" s="94">
        <v>0</v>
      </c>
      <c r="K289" s="94">
        <v>0</v>
      </c>
      <c r="L289" s="82" t="s">
        <v>324</v>
      </c>
    </row>
    <row r="290" spans="1:13" ht="47.25" x14ac:dyDescent="0.25">
      <c r="A290" s="161">
        <v>46</v>
      </c>
      <c r="B290" s="85">
        <v>13</v>
      </c>
      <c r="C290" s="29" t="s">
        <v>232</v>
      </c>
      <c r="D290" s="12" t="s">
        <v>325</v>
      </c>
      <c r="E290" s="12" t="s">
        <v>121</v>
      </c>
      <c r="F290" s="12">
        <v>2025</v>
      </c>
      <c r="G290" s="12" t="s">
        <v>326</v>
      </c>
      <c r="H290" s="81" t="s">
        <v>289</v>
      </c>
      <c r="I290" s="94">
        <v>22000</v>
      </c>
      <c r="J290" s="94">
        <v>0</v>
      </c>
      <c r="K290" s="94">
        <v>0</v>
      </c>
      <c r="L290" s="82" t="s">
        <v>327</v>
      </c>
    </row>
    <row r="291" spans="1:13" ht="47.25" x14ac:dyDescent="0.25">
      <c r="A291" s="161">
        <v>47</v>
      </c>
      <c r="B291" s="85">
        <v>14</v>
      </c>
      <c r="C291" s="29" t="s">
        <v>232</v>
      </c>
      <c r="D291" s="12" t="s">
        <v>328</v>
      </c>
      <c r="E291" s="12" t="s">
        <v>121</v>
      </c>
      <c r="F291" s="12">
        <v>2025</v>
      </c>
      <c r="G291" s="12" t="s">
        <v>329</v>
      </c>
      <c r="H291" s="81" t="s">
        <v>289</v>
      </c>
      <c r="I291" s="94">
        <v>27000</v>
      </c>
      <c r="J291" s="94">
        <v>0</v>
      </c>
      <c r="K291" s="94">
        <v>0</v>
      </c>
      <c r="L291" s="82" t="s">
        <v>330</v>
      </c>
    </row>
    <row r="292" spans="1:13" ht="63" x14ac:dyDescent="0.25">
      <c r="A292" s="161">
        <v>48</v>
      </c>
      <c r="B292" s="86">
        <v>15</v>
      </c>
      <c r="C292" s="29" t="s">
        <v>232</v>
      </c>
      <c r="D292" s="12" t="s">
        <v>331</v>
      </c>
      <c r="E292" s="12" t="s">
        <v>121</v>
      </c>
      <c r="F292" s="12">
        <v>2024</v>
      </c>
      <c r="G292" s="12" t="s">
        <v>332</v>
      </c>
      <c r="H292" s="81" t="s">
        <v>289</v>
      </c>
      <c r="I292" s="94">
        <v>320000</v>
      </c>
      <c r="J292" s="94">
        <v>0</v>
      </c>
      <c r="K292" s="94">
        <v>0</v>
      </c>
      <c r="L292" s="82" t="s">
        <v>333</v>
      </c>
    </row>
    <row r="293" spans="1:13" ht="63" x14ac:dyDescent="0.25">
      <c r="A293" s="161">
        <v>49</v>
      </c>
      <c r="B293" s="85">
        <v>16</v>
      </c>
      <c r="C293" s="29" t="s">
        <v>232</v>
      </c>
      <c r="D293" s="12" t="s">
        <v>334</v>
      </c>
      <c r="E293" s="12" t="s">
        <v>121</v>
      </c>
      <c r="F293" s="12">
        <v>2024</v>
      </c>
      <c r="G293" s="12" t="s">
        <v>335</v>
      </c>
      <c r="H293" s="81" t="s">
        <v>289</v>
      </c>
      <c r="I293" s="94">
        <v>320000</v>
      </c>
      <c r="J293" s="94">
        <v>0</v>
      </c>
      <c r="K293" s="94">
        <v>0</v>
      </c>
      <c r="L293" s="82" t="s">
        <v>333</v>
      </c>
    </row>
    <row r="294" spans="1:13" ht="63" x14ac:dyDescent="0.25">
      <c r="A294" s="161">
        <v>50</v>
      </c>
      <c r="B294" s="85">
        <v>17</v>
      </c>
      <c r="C294" s="29" t="s">
        <v>232</v>
      </c>
      <c r="D294" s="12" t="s">
        <v>336</v>
      </c>
      <c r="E294" s="12" t="s">
        <v>121</v>
      </c>
      <c r="F294" s="12">
        <v>2024</v>
      </c>
      <c r="G294" s="12" t="s">
        <v>337</v>
      </c>
      <c r="H294" s="81" t="s">
        <v>289</v>
      </c>
      <c r="I294" s="94">
        <v>88000</v>
      </c>
      <c r="J294" s="94">
        <v>0</v>
      </c>
      <c r="K294" s="94">
        <v>0</v>
      </c>
      <c r="L294" s="82" t="s">
        <v>338</v>
      </c>
    </row>
    <row r="295" spans="1:13" ht="78.75" x14ac:dyDescent="0.25">
      <c r="A295" s="161">
        <v>51</v>
      </c>
      <c r="B295" s="86">
        <v>18</v>
      </c>
      <c r="C295" s="29" t="s">
        <v>232</v>
      </c>
      <c r="D295" s="12" t="s">
        <v>339</v>
      </c>
      <c r="E295" s="12" t="s">
        <v>121</v>
      </c>
      <c r="F295" s="12">
        <v>2024</v>
      </c>
      <c r="G295" s="12" t="s">
        <v>340</v>
      </c>
      <c r="H295" s="81" t="s">
        <v>289</v>
      </c>
      <c r="I295" s="94">
        <v>250000</v>
      </c>
      <c r="J295" s="94">
        <v>0</v>
      </c>
      <c r="K295" s="94">
        <v>0</v>
      </c>
      <c r="L295" s="82" t="s">
        <v>311</v>
      </c>
    </row>
    <row r="296" spans="1:13" ht="75" x14ac:dyDescent="0.25">
      <c r="A296" s="161">
        <v>52</v>
      </c>
      <c r="B296" s="85">
        <v>19</v>
      </c>
      <c r="C296" s="9" t="s">
        <v>232</v>
      </c>
      <c r="D296" s="10" t="s">
        <v>341</v>
      </c>
      <c r="E296" s="10" t="s">
        <v>121</v>
      </c>
      <c r="F296" s="10">
        <v>2024</v>
      </c>
      <c r="G296" s="10" t="s">
        <v>342</v>
      </c>
      <c r="H296" s="81" t="s">
        <v>289</v>
      </c>
      <c r="I296" s="80">
        <v>8100</v>
      </c>
      <c r="J296" s="80">
        <v>0</v>
      </c>
      <c r="K296" s="80">
        <v>0</v>
      </c>
      <c r="L296" s="182" t="s">
        <v>314</v>
      </c>
    </row>
    <row r="297" spans="1:13" ht="75" x14ac:dyDescent="0.25">
      <c r="A297" s="161">
        <v>53</v>
      </c>
      <c r="B297" s="85">
        <v>20</v>
      </c>
      <c r="C297" s="9" t="s">
        <v>232</v>
      </c>
      <c r="D297" s="10" t="s">
        <v>343</v>
      </c>
      <c r="E297" s="10" t="s">
        <v>121</v>
      </c>
      <c r="F297" s="10">
        <v>2024</v>
      </c>
      <c r="G297" s="10" t="s">
        <v>344</v>
      </c>
      <c r="H297" s="81" t="s">
        <v>289</v>
      </c>
      <c r="I297" s="80">
        <v>600000</v>
      </c>
      <c r="J297" s="80">
        <v>0</v>
      </c>
      <c r="K297" s="80">
        <v>0</v>
      </c>
      <c r="L297" s="182" t="s">
        <v>314</v>
      </c>
    </row>
    <row r="298" spans="1:13" ht="75" x14ac:dyDescent="0.25">
      <c r="A298" s="161">
        <v>54</v>
      </c>
      <c r="B298" s="86">
        <v>21</v>
      </c>
      <c r="C298" s="9" t="s">
        <v>232</v>
      </c>
      <c r="D298" s="10" t="s">
        <v>343</v>
      </c>
      <c r="E298" s="10" t="s">
        <v>121</v>
      </c>
      <c r="F298" s="10">
        <v>2024</v>
      </c>
      <c r="G298" s="10" t="s">
        <v>345</v>
      </c>
      <c r="H298" s="81" t="s">
        <v>289</v>
      </c>
      <c r="I298" s="80">
        <v>600000</v>
      </c>
      <c r="J298" s="80">
        <v>0</v>
      </c>
      <c r="K298" s="80">
        <v>0</v>
      </c>
      <c r="L298" s="182" t="s">
        <v>314</v>
      </c>
    </row>
    <row r="299" spans="1:13" ht="75" x14ac:dyDescent="0.25">
      <c r="A299" s="161">
        <v>55</v>
      </c>
      <c r="B299" s="85">
        <v>22</v>
      </c>
      <c r="C299" s="9" t="s">
        <v>232</v>
      </c>
      <c r="D299" s="10" t="s">
        <v>343</v>
      </c>
      <c r="E299" s="10" t="s">
        <v>121</v>
      </c>
      <c r="F299" s="10">
        <v>2024</v>
      </c>
      <c r="G299" s="10" t="s">
        <v>346</v>
      </c>
      <c r="H299" s="81" t="s">
        <v>289</v>
      </c>
      <c r="I299" s="80">
        <v>600000</v>
      </c>
      <c r="J299" s="80">
        <v>0</v>
      </c>
      <c r="K299" s="80">
        <v>0</v>
      </c>
      <c r="L299" s="182" t="s">
        <v>314</v>
      </c>
    </row>
    <row r="300" spans="1:13" ht="75" x14ac:dyDescent="0.25">
      <c r="A300" s="161">
        <v>56</v>
      </c>
      <c r="B300" s="85">
        <v>23</v>
      </c>
      <c r="C300" s="9" t="s">
        <v>232</v>
      </c>
      <c r="D300" s="10" t="s">
        <v>347</v>
      </c>
      <c r="E300" s="10" t="s">
        <v>121</v>
      </c>
      <c r="F300" s="10">
        <v>2024</v>
      </c>
      <c r="G300" s="10" t="s">
        <v>154</v>
      </c>
      <c r="H300" s="81" t="s">
        <v>289</v>
      </c>
      <c r="I300" s="80">
        <v>1250000</v>
      </c>
      <c r="J300" s="80">
        <v>0</v>
      </c>
      <c r="K300" s="80">
        <v>0</v>
      </c>
      <c r="L300" s="182" t="s">
        <v>314</v>
      </c>
    </row>
    <row r="301" spans="1:13" ht="75" x14ac:dyDescent="0.25">
      <c r="A301" s="161">
        <v>57</v>
      </c>
      <c r="B301" s="86">
        <v>24</v>
      </c>
      <c r="C301" s="9" t="s">
        <v>232</v>
      </c>
      <c r="D301" s="10" t="s">
        <v>350</v>
      </c>
      <c r="E301" s="10" t="s">
        <v>121</v>
      </c>
      <c r="F301" s="10">
        <v>2024</v>
      </c>
      <c r="G301" s="10" t="s">
        <v>251</v>
      </c>
      <c r="H301" s="81" t="s">
        <v>289</v>
      </c>
      <c r="I301" s="80">
        <v>186000</v>
      </c>
      <c r="J301" s="80">
        <v>0</v>
      </c>
      <c r="K301" s="80">
        <v>0</v>
      </c>
      <c r="L301" s="182" t="s">
        <v>314</v>
      </c>
    </row>
    <row r="302" spans="1:13" ht="33" customHeight="1" x14ac:dyDescent="0.25">
      <c r="A302" s="256" t="s">
        <v>280</v>
      </c>
      <c r="B302" s="257"/>
      <c r="C302" s="257"/>
      <c r="D302" s="257"/>
      <c r="E302" s="257"/>
      <c r="F302" s="257"/>
      <c r="G302" s="257"/>
      <c r="H302" s="258"/>
      <c r="I302" s="96">
        <f>SUM(I278:I301)</f>
        <v>6341600</v>
      </c>
      <c r="J302" s="96"/>
      <c r="K302" s="96"/>
      <c r="L302" s="12"/>
    </row>
    <row r="303" spans="1:13" ht="33" customHeight="1" x14ac:dyDescent="0.25">
      <c r="A303" s="6">
        <v>58</v>
      </c>
      <c r="B303" s="31">
        <v>1</v>
      </c>
      <c r="C303" s="29" t="s">
        <v>202</v>
      </c>
      <c r="D303" s="82" t="s">
        <v>382</v>
      </c>
      <c r="E303" s="32" t="s">
        <v>204</v>
      </c>
      <c r="F303" s="33" t="s">
        <v>375</v>
      </c>
      <c r="G303" s="34" t="s">
        <v>351</v>
      </c>
      <c r="H303" s="81" t="s">
        <v>261</v>
      </c>
      <c r="I303" s="94">
        <v>26909.1</v>
      </c>
      <c r="J303" s="175">
        <v>0</v>
      </c>
      <c r="K303" s="175">
        <v>0</v>
      </c>
      <c r="L303" s="58" t="s">
        <v>352</v>
      </c>
      <c r="M303" s="215" t="s">
        <v>122</v>
      </c>
    </row>
    <row r="304" spans="1:13" ht="33" customHeight="1" x14ac:dyDescent="0.25">
      <c r="A304" s="6">
        <v>59</v>
      </c>
      <c r="B304" s="31">
        <v>2</v>
      </c>
      <c r="C304" s="29" t="s">
        <v>202</v>
      </c>
      <c r="D304" s="82" t="s">
        <v>381</v>
      </c>
      <c r="E304" s="32" t="s">
        <v>204</v>
      </c>
      <c r="F304" s="33">
        <v>2023</v>
      </c>
      <c r="G304" s="58" t="s">
        <v>353</v>
      </c>
      <c r="H304" s="81" t="s">
        <v>261</v>
      </c>
      <c r="I304" s="94">
        <v>20181</v>
      </c>
      <c r="J304" s="175">
        <v>0</v>
      </c>
      <c r="K304" s="175">
        <v>0</v>
      </c>
      <c r="L304" s="58" t="s">
        <v>352</v>
      </c>
      <c r="M304" s="236" t="s">
        <v>683</v>
      </c>
    </row>
    <row r="305" spans="1:13" ht="33" customHeight="1" x14ac:dyDescent="0.25">
      <c r="A305" s="162">
        <v>60</v>
      </c>
      <c r="B305" s="87">
        <v>3</v>
      </c>
      <c r="C305" s="59" t="s">
        <v>202</v>
      </c>
      <c r="D305" s="58" t="s">
        <v>380</v>
      </c>
      <c r="E305" s="34" t="s">
        <v>204</v>
      </c>
      <c r="F305" s="33" t="s">
        <v>375</v>
      </c>
      <c r="G305" s="58" t="s">
        <v>256</v>
      </c>
      <c r="H305" s="132" t="s">
        <v>261</v>
      </c>
      <c r="I305" s="175">
        <v>21497.7</v>
      </c>
      <c r="J305" s="175">
        <v>0</v>
      </c>
      <c r="K305" s="175">
        <v>0</v>
      </c>
      <c r="L305" s="58" t="s">
        <v>352</v>
      </c>
      <c r="M305" s="236" t="s">
        <v>683</v>
      </c>
    </row>
    <row r="306" spans="1:13" s="45" customFormat="1" ht="33" customHeight="1" x14ac:dyDescent="0.25">
      <c r="A306" s="162">
        <v>61</v>
      </c>
      <c r="B306" s="88">
        <v>4</v>
      </c>
      <c r="C306" s="61" t="s">
        <v>202</v>
      </c>
      <c r="D306" s="63" t="s">
        <v>379</v>
      </c>
      <c r="E306" s="62" t="s">
        <v>204</v>
      </c>
      <c r="F306" s="62">
        <v>2024</v>
      </c>
      <c r="G306" s="63" t="s">
        <v>377</v>
      </c>
      <c r="H306" s="147" t="s">
        <v>261</v>
      </c>
      <c r="I306" s="171">
        <v>14997.7</v>
      </c>
      <c r="J306" s="171">
        <v>0</v>
      </c>
      <c r="K306" s="171">
        <v>0</v>
      </c>
      <c r="L306" s="63" t="s">
        <v>352</v>
      </c>
      <c r="M306" s="236" t="s">
        <v>683</v>
      </c>
    </row>
    <row r="307" spans="1:13" s="45" customFormat="1" ht="33" customHeight="1" x14ac:dyDescent="0.25">
      <c r="A307" s="162">
        <v>62</v>
      </c>
      <c r="B307" s="88">
        <v>5</v>
      </c>
      <c r="C307" s="61" t="s">
        <v>202</v>
      </c>
      <c r="D307" s="63" t="s">
        <v>378</v>
      </c>
      <c r="E307" s="62" t="s">
        <v>204</v>
      </c>
      <c r="F307" s="62" t="s">
        <v>457</v>
      </c>
      <c r="G307" s="63" t="s">
        <v>383</v>
      </c>
      <c r="H307" s="147" t="s">
        <v>261</v>
      </c>
      <c r="I307" s="171">
        <v>19476.400000000001</v>
      </c>
      <c r="J307" s="171">
        <v>0</v>
      </c>
      <c r="K307" s="171">
        <v>0</v>
      </c>
      <c r="L307" s="63" t="s">
        <v>352</v>
      </c>
      <c r="M307" s="236" t="s">
        <v>683</v>
      </c>
    </row>
    <row r="308" spans="1:13" ht="33" customHeight="1" x14ac:dyDescent="0.25">
      <c r="A308" s="262" t="s">
        <v>280</v>
      </c>
      <c r="B308" s="262"/>
      <c r="C308" s="262"/>
      <c r="D308" s="262"/>
      <c r="E308" s="262"/>
      <c r="F308" s="262"/>
      <c r="G308" s="262"/>
      <c r="H308" s="262"/>
      <c r="I308" s="112">
        <f>SUM(I303:I307)</f>
        <v>103061.9</v>
      </c>
      <c r="J308" s="112"/>
      <c r="K308" s="112"/>
      <c r="L308" s="65"/>
    </row>
    <row r="309" spans="1:13" s="45" customFormat="1" ht="47.25" x14ac:dyDescent="0.25">
      <c r="A309" s="66">
        <v>63</v>
      </c>
      <c r="B309" s="89">
        <v>1</v>
      </c>
      <c r="C309" s="67" t="s">
        <v>405</v>
      </c>
      <c r="D309" s="68" t="s">
        <v>406</v>
      </c>
      <c r="E309" s="68" t="s">
        <v>407</v>
      </c>
      <c r="F309" s="68" t="s">
        <v>208</v>
      </c>
      <c r="G309" s="69" t="s">
        <v>247</v>
      </c>
      <c r="H309" s="150" t="s">
        <v>408</v>
      </c>
      <c r="I309" s="201">
        <v>200000</v>
      </c>
      <c r="J309" s="172">
        <v>0</v>
      </c>
      <c r="K309" s="172">
        <v>0</v>
      </c>
      <c r="L309" s="150" t="s">
        <v>409</v>
      </c>
      <c r="M309" s="249" t="s">
        <v>30</v>
      </c>
    </row>
    <row r="310" spans="1:13" s="45" customFormat="1" ht="63" x14ac:dyDescent="0.25">
      <c r="A310" s="66">
        <v>64</v>
      </c>
      <c r="B310" s="89">
        <v>2</v>
      </c>
      <c r="C310" s="67" t="s">
        <v>686</v>
      </c>
      <c r="D310" s="68" t="s">
        <v>687</v>
      </c>
      <c r="E310" s="68" t="s">
        <v>407</v>
      </c>
      <c r="F310" s="68" t="s">
        <v>51</v>
      </c>
      <c r="G310" s="69" t="s">
        <v>247</v>
      </c>
      <c r="H310" s="150" t="s">
        <v>688</v>
      </c>
      <c r="I310" s="201">
        <v>4250000</v>
      </c>
      <c r="J310" s="172">
        <v>0</v>
      </c>
      <c r="K310" s="172">
        <v>0</v>
      </c>
      <c r="L310" s="150" t="s">
        <v>409</v>
      </c>
      <c r="M310" s="249" t="s">
        <v>30</v>
      </c>
    </row>
    <row r="311" spans="1:13" ht="33" customHeight="1" x14ac:dyDescent="0.25">
      <c r="A311" s="256" t="s">
        <v>280</v>
      </c>
      <c r="B311" s="257"/>
      <c r="C311" s="257"/>
      <c r="D311" s="257"/>
      <c r="E311" s="257"/>
      <c r="F311" s="257"/>
      <c r="G311" s="257"/>
      <c r="H311" s="258"/>
      <c r="I311" s="96">
        <f>SUM(I309:I310)</f>
        <v>4450000</v>
      </c>
      <c r="J311" s="96"/>
      <c r="K311" s="96"/>
      <c r="L311" s="12"/>
    </row>
    <row r="312" spans="1:13" s="45" customFormat="1" ht="33" customHeight="1" x14ac:dyDescent="0.25">
      <c r="A312" s="60">
        <v>66</v>
      </c>
      <c r="B312" s="106">
        <v>1</v>
      </c>
      <c r="C312" s="73" t="s">
        <v>384</v>
      </c>
      <c r="D312" s="64" t="s">
        <v>385</v>
      </c>
      <c r="E312" s="142" t="s">
        <v>386</v>
      </c>
      <c r="F312" s="75" t="s">
        <v>375</v>
      </c>
      <c r="G312" s="76" t="s">
        <v>414</v>
      </c>
      <c r="H312" s="132" t="s">
        <v>261</v>
      </c>
      <c r="I312" s="170">
        <v>30000</v>
      </c>
      <c r="J312" s="174">
        <v>0</v>
      </c>
      <c r="K312" s="174">
        <v>0</v>
      </c>
      <c r="L312" s="202" t="s">
        <v>205</v>
      </c>
      <c r="M312" s="240" t="s">
        <v>122</v>
      </c>
    </row>
    <row r="313" spans="1:13" s="45" customFormat="1" ht="94.5" x14ac:dyDescent="0.25">
      <c r="A313" s="60">
        <v>67</v>
      </c>
      <c r="B313" s="106">
        <v>2</v>
      </c>
      <c r="C313" s="73" t="s">
        <v>232</v>
      </c>
      <c r="D313" s="64" t="s">
        <v>412</v>
      </c>
      <c r="E313" s="21" t="s">
        <v>413</v>
      </c>
      <c r="F313" s="64">
        <v>2023</v>
      </c>
      <c r="G313" s="65" t="s">
        <v>435</v>
      </c>
      <c r="H313" s="64" t="s">
        <v>63</v>
      </c>
      <c r="I313" s="110">
        <v>95045.7</v>
      </c>
      <c r="J313" s="171">
        <v>0</v>
      </c>
      <c r="K313" s="171">
        <v>0</v>
      </c>
      <c r="L313" s="202" t="s">
        <v>249</v>
      </c>
      <c r="M313" s="215"/>
    </row>
    <row r="314" spans="1:13" s="45" customFormat="1" ht="63" x14ac:dyDescent="0.25">
      <c r="A314" s="60">
        <v>72</v>
      </c>
      <c r="B314" s="106">
        <v>3</v>
      </c>
      <c r="C314" s="72" t="s">
        <v>235</v>
      </c>
      <c r="D314" s="103" t="s">
        <v>441</v>
      </c>
      <c r="E314" s="20" t="s">
        <v>413</v>
      </c>
      <c r="F314" s="14">
        <v>2023</v>
      </c>
      <c r="G314" s="103" t="s">
        <v>251</v>
      </c>
      <c r="H314" s="41" t="s">
        <v>261</v>
      </c>
      <c r="I314" s="80">
        <v>150000</v>
      </c>
      <c r="J314" s="80">
        <v>3000</v>
      </c>
      <c r="K314" s="80">
        <v>3000</v>
      </c>
      <c r="L314" s="81" t="s">
        <v>249</v>
      </c>
      <c r="M314" s="215"/>
    </row>
    <row r="315" spans="1:13" s="45" customFormat="1" ht="110.25" x14ac:dyDescent="0.25">
      <c r="A315" s="60">
        <v>73</v>
      </c>
      <c r="B315" s="106">
        <v>4</v>
      </c>
      <c r="C315" s="73" t="s">
        <v>232</v>
      </c>
      <c r="D315" s="103" t="s">
        <v>442</v>
      </c>
      <c r="E315" s="20" t="s">
        <v>413</v>
      </c>
      <c r="F315" s="14">
        <v>2023</v>
      </c>
      <c r="G315" s="103" t="s">
        <v>414</v>
      </c>
      <c r="H315" s="132" t="s">
        <v>581</v>
      </c>
      <c r="I315" s="80">
        <v>186247.3</v>
      </c>
      <c r="J315" s="80">
        <v>4800</v>
      </c>
      <c r="K315" s="80">
        <v>4800</v>
      </c>
      <c r="L315" s="81" t="s">
        <v>249</v>
      </c>
      <c r="M315" s="215"/>
    </row>
    <row r="316" spans="1:13" ht="94.5" x14ac:dyDescent="0.25">
      <c r="A316" s="60">
        <v>74</v>
      </c>
      <c r="B316" s="106">
        <v>5</v>
      </c>
      <c r="C316" s="72" t="s">
        <v>236</v>
      </c>
      <c r="D316" s="10" t="s">
        <v>635</v>
      </c>
      <c r="E316" s="20" t="s">
        <v>413</v>
      </c>
      <c r="F316" s="14">
        <v>2023</v>
      </c>
      <c r="G316" s="10" t="s">
        <v>440</v>
      </c>
      <c r="H316" s="41" t="s">
        <v>261</v>
      </c>
      <c r="I316" s="80">
        <v>427854.8</v>
      </c>
      <c r="J316" s="80">
        <v>0</v>
      </c>
      <c r="K316" s="80">
        <v>0</v>
      </c>
      <c r="L316" s="81" t="s">
        <v>249</v>
      </c>
      <c r="M316" s="215"/>
    </row>
    <row r="317" spans="1:13" ht="63" x14ac:dyDescent="0.25">
      <c r="A317" s="60">
        <v>75</v>
      </c>
      <c r="B317" s="106">
        <v>6</v>
      </c>
      <c r="C317" s="73" t="s">
        <v>232</v>
      </c>
      <c r="D317" s="10" t="s">
        <v>636</v>
      </c>
      <c r="E317" s="20" t="s">
        <v>413</v>
      </c>
      <c r="F317" s="14">
        <v>2023</v>
      </c>
      <c r="G317" s="10" t="s">
        <v>234</v>
      </c>
      <c r="H317" s="41" t="s">
        <v>261</v>
      </c>
      <c r="I317" s="80">
        <v>58849</v>
      </c>
      <c r="J317" s="80">
        <v>0</v>
      </c>
      <c r="K317" s="80">
        <v>0</v>
      </c>
      <c r="L317" s="81" t="s">
        <v>249</v>
      </c>
      <c r="M317" s="215"/>
    </row>
    <row r="318" spans="1:13" ht="94.5" customHeight="1" x14ac:dyDescent="0.25">
      <c r="A318" s="60">
        <v>76</v>
      </c>
      <c r="B318" s="106">
        <v>7</v>
      </c>
      <c r="C318" s="72" t="s">
        <v>358</v>
      </c>
      <c r="D318" s="10" t="s">
        <v>594</v>
      </c>
      <c r="E318" s="20" t="s">
        <v>413</v>
      </c>
      <c r="F318" s="14">
        <v>2023</v>
      </c>
      <c r="G318" s="10" t="s">
        <v>131</v>
      </c>
      <c r="H318" s="41" t="s">
        <v>261</v>
      </c>
      <c r="I318" s="80">
        <v>15000</v>
      </c>
      <c r="J318" s="80">
        <v>0</v>
      </c>
      <c r="K318" s="80">
        <v>0</v>
      </c>
      <c r="L318" s="82" t="s">
        <v>249</v>
      </c>
      <c r="M318" s="215"/>
    </row>
    <row r="319" spans="1:13" ht="63" x14ac:dyDescent="0.25">
      <c r="A319" s="60">
        <v>77</v>
      </c>
      <c r="B319" s="106">
        <v>8</v>
      </c>
      <c r="C319" s="72" t="s">
        <v>235</v>
      </c>
      <c r="D319" s="10" t="s">
        <v>445</v>
      </c>
      <c r="E319" s="20" t="s">
        <v>413</v>
      </c>
      <c r="F319" s="11">
        <v>2023</v>
      </c>
      <c r="G319" s="103" t="s">
        <v>251</v>
      </c>
      <c r="H319" s="41" t="s">
        <v>261</v>
      </c>
      <c r="I319" s="80">
        <v>359000</v>
      </c>
      <c r="J319" s="80">
        <v>0</v>
      </c>
      <c r="K319" s="80">
        <v>0</v>
      </c>
      <c r="L319" s="82" t="s">
        <v>249</v>
      </c>
      <c r="M319" s="236" t="s">
        <v>685</v>
      </c>
    </row>
    <row r="320" spans="1:13" ht="63" x14ac:dyDescent="0.25">
      <c r="A320" s="60">
        <v>78</v>
      </c>
      <c r="B320" s="106">
        <v>9</v>
      </c>
      <c r="C320" s="72" t="s">
        <v>446</v>
      </c>
      <c r="D320" s="10" t="s">
        <v>447</v>
      </c>
      <c r="E320" s="20" t="s">
        <v>413</v>
      </c>
      <c r="F320" s="12">
        <v>2023</v>
      </c>
      <c r="G320" s="10" t="s">
        <v>154</v>
      </c>
      <c r="H320" s="41" t="s">
        <v>261</v>
      </c>
      <c r="I320" s="80">
        <v>59974.5</v>
      </c>
      <c r="J320" s="80">
        <v>0</v>
      </c>
      <c r="K320" s="80">
        <v>0</v>
      </c>
      <c r="L320" s="82" t="s">
        <v>249</v>
      </c>
      <c r="M320" s="215"/>
    </row>
    <row r="321" spans="1:13" ht="33" customHeight="1" x14ac:dyDescent="0.25">
      <c r="A321" s="256" t="s">
        <v>280</v>
      </c>
      <c r="B321" s="257"/>
      <c r="C321" s="257"/>
      <c r="D321" s="257"/>
      <c r="E321" s="257"/>
      <c r="F321" s="257"/>
      <c r="G321" s="257"/>
      <c r="H321" s="258"/>
      <c r="I321" s="43">
        <f>SUM(I312:I320)</f>
        <v>1381971.3</v>
      </c>
      <c r="J321" s="43"/>
      <c r="K321" s="43"/>
      <c r="L321" s="12"/>
    </row>
    <row r="322" spans="1:13" ht="25.5" customHeight="1" x14ac:dyDescent="0.25">
      <c r="A322" s="256" t="s">
        <v>359</v>
      </c>
      <c r="B322" s="257"/>
      <c r="C322" s="257"/>
      <c r="D322" s="257"/>
      <c r="E322" s="257"/>
      <c r="F322" s="257"/>
      <c r="G322" s="257"/>
      <c r="H322" s="258"/>
      <c r="I322" s="43">
        <f>I272+I277+I302+I308+I311+I321</f>
        <v>57072584.599999994</v>
      </c>
      <c r="J322" s="43"/>
      <c r="K322" s="43"/>
      <c r="L322" s="10"/>
    </row>
    <row r="323" spans="1:13" ht="36.75" customHeight="1" x14ac:dyDescent="0.25">
      <c r="A323" s="265" t="s">
        <v>360</v>
      </c>
      <c r="B323" s="266"/>
      <c r="C323" s="266"/>
      <c r="D323" s="266"/>
      <c r="E323" s="266"/>
      <c r="F323" s="266"/>
      <c r="G323" s="266"/>
      <c r="H323" s="266"/>
      <c r="I323" s="266"/>
      <c r="J323" s="266"/>
      <c r="K323" s="266"/>
      <c r="L323" s="267"/>
    </row>
    <row r="324" spans="1:13" ht="72" customHeight="1" x14ac:dyDescent="0.25">
      <c r="A324" s="6">
        <v>1</v>
      </c>
      <c r="B324" s="37">
        <v>1</v>
      </c>
      <c r="C324" s="72" t="s">
        <v>361</v>
      </c>
      <c r="D324" s="10" t="s">
        <v>362</v>
      </c>
      <c r="E324" s="20" t="s">
        <v>413</v>
      </c>
      <c r="F324" s="10" t="s">
        <v>184</v>
      </c>
      <c r="G324" s="10" t="s">
        <v>363</v>
      </c>
      <c r="H324" s="10" t="s">
        <v>18</v>
      </c>
      <c r="I324" s="80">
        <v>500</v>
      </c>
      <c r="J324" s="80">
        <v>80</v>
      </c>
      <c r="K324" s="80">
        <v>420</v>
      </c>
      <c r="L324" s="10" t="s">
        <v>63</v>
      </c>
      <c r="M324" s="217"/>
    </row>
    <row r="325" spans="1:13" ht="86.25" customHeight="1" x14ac:dyDescent="0.25">
      <c r="A325" s="6">
        <v>2</v>
      </c>
      <c r="B325" s="37">
        <v>2</v>
      </c>
      <c r="C325" s="72" t="s">
        <v>364</v>
      </c>
      <c r="D325" s="10" t="s">
        <v>365</v>
      </c>
      <c r="E325" s="20" t="s">
        <v>413</v>
      </c>
      <c r="F325" s="10" t="s">
        <v>366</v>
      </c>
      <c r="G325" s="10" t="s">
        <v>367</v>
      </c>
      <c r="H325" s="100" t="s">
        <v>18</v>
      </c>
      <c r="I325" s="80">
        <v>2000</v>
      </c>
      <c r="J325" s="80">
        <v>0</v>
      </c>
      <c r="K325" s="80">
        <v>0</v>
      </c>
      <c r="L325" s="10" t="s">
        <v>368</v>
      </c>
      <c r="M325" s="218" t="s">
        <v>369</v>
      </c>
    </row>
    <row r="326" spans="1:13" ht="33" customHeight="1" x14ac:dyDescent="0.25">
      <c r="A326" s="256" t="s">
        <v>370</v>
      </c>
      <c r="B326" s="257"/>
      <c r="C326" s="257"/>
      <c r="D326" s="257"/>
      <c r="E326" s="257"/>
      <c r="F326" s="257"/>
      <c r="G326" s="257"/>
      <c r="H326" s="258"/>
      <c r="I326" s="43">
        <f>SUM(I324:I325)</f>
        <v>2500</v>
      </c>
      <c r="J326" s="43">
        <f>SUM(J324:J325)</f>
        <v>80</v>
      </c>
      <c r="K326" s="43">
        <f>SUM(K324:K325)</f>
        <v>420</v>
      </c>
      <c r="L326" s="12"/>
    </row>
    <row r="327" spans="1:13" ht="38.25" customHeight="1" x14ac:dyDescent="0.25">
      <c r="A327" s="259" t="s">
        <v>371</v>
      </c>
      <c r="B327" s="260"/>
      <c r="C327" s="260"/>
      <c r="D327" s="260"/>
      <c r="E327" s="260"/>
      <c r="F327" s="260"/>
      <c r="G327" s="260"/>
      <c r="H327" s="261"/>
      <c r="I327" s="44">
        <f>I243+I322+I326</f>
        <v>253906900.05849999</v>
      </c>
      <c r="J327" s="44">
        <f>J243+J322+J326</f>
        <v>10950821.617690001</v>
      </c>
      <c r="K327" s="44">
        <f>K243+K322+K326</f>
        <v>104949509.77969001</v>
      </c>
      <c r="L327" s="10"/>
    </row>
    <row r="328" spans="1:13" s="45" customFormat="1" ht="15.75" x14ac:dyDescent="0.25">
      <c r="A328" s="46"/>
      <c r="B328" s="46"/>
      <c r="C328" s="47"/>
      <c r="D328" s="48"/>
      <c r="E328" s="48"/>
      <c r="F328" s="48"/>
      <c r="G328" s="48"/>
      <c r="H328" s="48"/>
      <c r="I328" s="49"/>
      <c r="J328" s="49"/>
      <c r="K328" s="49"/>
      <c r="L328" s="48"/>
    </row>
    <row r="329" spans="1:13" s="45" customFormat="1" ht="15.75" x14ac:dyDescent="0.25">
      <c r="A329" s="46"/>
      <c r="B329" s="46"/>
      <c r="C329" s="47"/>
      <c r="D329" s="48"/>
      <c r="E329" s="48"/>
      <c r="F329" s="48"/>
      <c r="G329" s="48"/>
      <c r="H329" s="48"/>
      <c r="I329" s="49"/>
      <c r="J329" s="49"/>
      <c r="K329" s="49"/>
      <c r="L329" s="48"/>
    </row>
    <row r="330" spans="1:13" s="45" customFormat="1" ht="15.75" x14ac:dyDescent="0.25">
      <c r="A330" s="46"/>
      <c r="B330" s="46"/>
      <c r="C330" s="47"/>
      <c r="D330" s="48"/>
      <c r="E330" s="48"/>
      <c r="F330" s="48"/>
      <c r="G330" s="48"/>
      <c r="H330" s="48"/>
      <c r="I330" s="49"/>
      <c r="J330" s="49"/>
      <c r="K330" s="49"/>
      <c r="L330" s="48"/>
    </row>
    <row r="331" spans="1:13" s="45" customFormat="1" ht="15.75" x14ac:dyDescent="0.25">
      <c r="A331" s="46"/>
      <c r="B331" s="46"/>
      <c r="C331" s="47"/>
      <c r="D331" s="48"/>
      <c r="E331" s="48"/>
      <c r="F331" s="48"/>
      <c r="G331" s="48"/>
      <c r="H331" s="48"/>
      <c r="I331" s="49"/>
      <c r="J331" s="49"/>
      <c r="K331" s="49"/>
      <c r="L331" s="48"/>
    </row>
    <row r="332" spans="1:13" s="45" customFormat="1" ht="15.75" x14ac:dyDescent="0.25">
      <c r="A332" s="46"/>
      <c r="B332" s="46"/>
      <c r="C332" s="47"/>
      <c r="D332" s="48"/>
      <c r="E332" s="48"/>
      <c r="F332" s="48"/>
      <c r="G332" s="48"/>
      <c r="H332" s="48"/>
      <c r="I332" s="49"/>
      <c r="J332" s="49"/>
      <c r="K332" s="49"/>
      <c r="L332" s="50"/>
    </row>
    <row r="333" spans="1:13" s="45" customFormat="1" ht="15.75" x14ac:dyDescent="0.25">
      <c r="A333" s="46"/>
      <c r="B333" s="46"/>
      <c r="C333" s="47"/>
      <c r="D333" s="48"/>
      <c r="E333" s="48"/>
      <c r="F333" s="48"/>
      <c r="G333" s="48"/>
      <c r="H333" s="48"/>
      <c r="I333" s="49"/>
      <c r="J333" s="49"/>
      <c r="K333" s="49"/>
      <c r="L333" s="50"/>
    </row>
    <row r="334" spans="1:13" s="45" customFormat="1" ht="15.75" x14ac:dyDescent="0.25">
      <c r="A334" s="46"/>
      <c r="B334" s="46"/>
      <c r="C334" s="51"/>
      <c r="D334" s="50"/>
      <c r="E334" s="50"/>
      <c r="F334" s="50"/>
      <c r="G334" s="50"/>
      <c r="H334" s="48"/>
      <c r="I334" s="52"/>
      <c r="J334" s="52"/>
      <c r="K334" s="52"/>
      <c r="L334" s="50"/>
    </row>
    <row r="335" spans="1:13" s="45" customFormat="1" ht="15.75" x14ac:dyDescent="0.25">
      <c r="A335" s="46"/>
      <c r="B335" s="46"/>
      <c r="C335" s="51"/>
      <c r="D335" s="50"/>
      <c r="E335" s="50"/>
      <c r="F335" s="50"/>
      <c r="G335" s="50"/>
      <c r="H335" s="48"/>
      <c r="I335" s="52"/>
      <c r="J335" s="52"/>
      <c r="K335" s="52"/>
      <c r="L335" s="50"/>
    </row>
    <row r="336" spans="1:13" s="45" customFormat="1" ht="15.75" x14ac:dyDescent="0.25">
      <c r="A336" s="46"/>
      <c r="B336" s="46"/>
      <c r="C336" s="51"/>
      <c r="D336" s="50"/>
      <c r="E336" s="50"/>
      <c r="F336" s="50"/>
      <c r="G336" s="50"/>
      <c r="H336" s="48"/>
      <c r="I336" s="52"/>
      <c r="J336" s="52"/>
      <c r="K336" s="52"/>
      <c r="L336" s="50"/>
    </row>
    <row r="337" spans="1:12" s="45" customFormat="1" ht="15.75" x14ac:dyDescent="0.25">
      <c r="A337" s="46"/>
      <c r="B337" s="46"/>
      <c r="C337" s="51"/>
      <c r="D337" s="50"/>
      <c r="E337" s="50"/>
      <c r="F337" s="50"/>
      <c r="G337" s="50"/>
      <c r="H337" s="48"/>
      <c r="I337" s="52"/>
      <c r="J337" s="52"/>
      <c r="K337" s="52"/>
      <c r="L337" s="50"/>
    </row>
    <row r="338" spans="1:12" s="45" customFormat="1" ht="15.75" x14ac:dyDescent="0.25">
      <c r="A338" s="46"/>
      <c r="B338" s="46"/>
      <c r="C338" s="51"/>
      <c r="D338" s="50"/>
      <c r="E338" s="50"/>
      <c r="F338" s="50"/>
      <c r="G338" s="50"/>
      <c r="H338" s="48"/>
      <c r="I338" s="52"/>
      <c r="J338" s="52"/>
      <c r="K338" s="52"/>
      <c r="L338" s="50"/>
    </row>
    <row r="339" spans="1:12" s="45" customFormat="1" ht="15.75" x14ac:dyDescent="0.25">
      <c r="A339" s="46"/>
      <c r="B339" s="46"/>
      <c r="C339" s="51"/>
      <c r="D339" s="50"/>
      <c r="E339" s="50"/>
      <c r="F339" s="50"/>
      <c r="G339" s="50"/>
      <c r="H339" s="48"/>
      <c r="I339" s="52"/>
      <c r="J339" s="52"/>
      <c r="K339" s="52"/>
      <c r="L339" s="50"/>
    </row>
    <row r="340" spans="1:12" s="45" customFormat="1" ht="15.75" x14ac:dyDescent="0.25">
      <c r="A340" s="46"/>
      <c r="B340" s="46"/>
      <c r="C340" s="51"/>
      <c r="D340" s="50"/>
      <c r="E340" s="50"/>
      <c r="F340" s="50"/>
      <c r="G340" s="50"/>
      <c r="H340" s="48"/>
      <c r="I340" s="52"/>
      <c r="J340" s="52"/>
      <c r="K340" s="52"/>
      <c r="L340" s="50"/>
    </row>
    <row r="341" spans="1:12" s="45" customFormat="1" ht="15.75" x14ac:dyDescent="0.25">
      <c r="A341" s="46"/>
      <c r="B341" s="46"/>
      <c r="C341" s="51"/>
      <c r="D341" s="50"/>
      <c r="E341" s="50"/>
      <c r="F341" s="50"/>
      <c r="G341" s="50"/>
      <c r="H341" s="48"/>
      <c r="I341" s="52"/>
      <c r="J341" s="52"/>
      <c r="K341" s="52"/>
      <c r="L341" s="50"/>
    </row>
    <row r="342" spans="1:12" s="45" customFormat="1" ht="15.75" x14ac:dyDescent="0.25">
      <c r="A342" s="46"/>
      <c r="B342" s="46"/>
      <c r="C342" s="51"/>
      <c r="D342" s="50"/>
      <c r="E342" s="50"/>
      <c r="F342" s="50"/>
      <c r="G342" s="50"/>
      <c r="H342" s="48"/>
      <c r="I342" s="52"/>
      <c r="J342" s="52"/>
      <c r="K342" s="52"/>
      <c r="L342" s="50"/>
    </row>
    <row r="343" spans="1:12" s="45" customFormat="1" ht="15.75" x14ac:dyDescent="0.25">
      <c r="A343" s="46"/>
      <c r="B343" s="46"/>
      <c r="C343" s="51"/>
      <c r="D343" s="50"/>
      <c r="E343" s="50"/>
      <c r="F343" s="50"/>
      <c r="G343" s="50"/>
      <c r="H343" s="48"/>
      <c r="I343" s="52"/>
      <c r="J343" s="52"/>
      <c r="K343" s="52"/>
      <c r="L343" s="50"/>
    </row>
    <row r="344" spans="1:12" s="45" customFormat="1" ht="15.75" x14ac:dyDescent="0.25">
      <c r="A344" s="46"/>
      <c r="B344" s="46"/>
      <c r="C344" s="51"/>
      <c r="D344" s="50"/>
      <c r="E344" s="50"/>
      <c r="F344" s="50"/>
      <c r="G344" s="50"/>
      <c r="H344" s="48"/>
      <c r="I344" s="52"/>
      <c r="J344" s="52"/>
      <c r="K344" s="52"/>
      <c r="L344" s="50"/>
    </row>
    <row r="345" spans="1:12" s="45" customFormat="1" ht="15.75" x14ac:dyDescent="0.25">
      <c r="A345" s="46"/>
      <c r="B345" s="46"/>
      <c r="C345" s="51"/>
      <c r="D345" s="50"/>
      <c r="E345" s="50"/>
      <c r="F345" s="50"/>
      <c r="G345" s="50"/>
      <c r="H345" s="48"/>
      <c r="I345" s="52"/>
      <c r="J345" s="52"/>
      <c r="K345" s="52"/>
      <c r="L345" s="50"/>
    </row>
    <row r="346" spans="1:12" s="45" customFormat="1" ht="15.75" x14ac:dyDescent="0.25">
      <c r="A346" s="46"/>
      <c r="B346" s="46"/>
      <c r="C346" s="47"/>
      <c r="D346" s="48"/>
      <c r="E346" s="48"/>
      <c r="F346" s="48"/>
      <c r="G346" s="48"/>
      <c r="H346" s="48"/>
      <c r="I346" s="49"/>
      <c r="J346" s="49"/>
      <c r="K346" s="49"/>
      <c r="L346" s="48"/>
    </row>
    <row r="347" spans="1:12" s="45" customFormat="1" ht="15.75" x14ac:dyDescent="0.25">
      <c r="A347" s="46"/>
      <c r="B347" s="46"/>
      <c r="C347" s="51"/>
      <c r="D347" s="50"/>
      <c r="E347" s="50"/>
      <c r="F347" s="50"/>
      <c r="G347" s="50"/>
      <c r="H347" s="48"/>
      <c r="I347" s="52"/>
      <c r="J347" s="52"/>
      <c r="K347" s="52"/>
      <c r="L347" s="50"/>
    </row>
    <row r="348" spans="1:12" s="45" customFormat="1" ht="15.75" x14ac:dyDescent="0.25">
      <c r="A348" s="46"/>
      <c r="B348" s="46"/>
      <c r="C348" s="51"/>
      <c r="D348" s="50"/>
      <c r="E348" s="50"/>
      <c r="F348" s="50"/>
      <c r="G348" s="50"/>
      <c r="H348" s="48"/>
      <c r="I348" s="52"/>
      <c r="J348" s="52"/>
      <c r="K348" s="52"/>
      <c r="L348" s="50"/>
    </row>
    <row r="349" spans="1:12" s="45" customFormat="1" ht="15.75" x14ac:dyDescent="0.25">
      <c r="A349" s="46"/>
      <c r="B349" s="46"/>
      <c r="C349" s="51"/>
      <c r="D349" s="50"/>
      <c r="E349" s="50"/>
      <c r="F349" s="50"/>
      <c r="G349" s="50"/>
      <c r="H349" s="48"/>
      <c r="I349" s="52"/>
      <c r="J349" s="52"/>
      <c r="K349" s="52"/>
      <c r="L349" s="50"/>
    </row>
    <row r="350" spans="1:12" s="45" customFormat="1" ht="15.75" x14ac:dyDescent="0.25">
      <c r="A350" s="46"/>
      <c r="B350" s="46"/>
      <c r="C350" s="51"/>
      <c r="D350" s="50"/>
      <c r="E350" s="50"/>
      <c r="F350" s="50"/>
      <c r="G350" s="50"/>
      <c r="H350" s="48"/>
      <c r="I350" s="52"/>
      <c r="J350" s="52"/>
      <c r="K350" s="52"/>
      <c r="L350" s="50"/>
    </row>
    <row r="351" spans="1:12" s="45" customFormat="1" ht="15.75" x14ac:dyDescent="0.25">
      <c r="A351" s="46"/>
      <c r="B351" s="46"/>
      <c r="C351" s="47"/>
      <c r="D351" s="48"/>
      <c r="E351" s="48"/>
      <c r="F351" s="48"/>
      <c r="G351" s="48"/>
      <c r="H351" s="48"/>
      <c r="I351" s="49"/>
      <c r="J351" s="49"/>
      <c r="K351" s="49"/>
      <c r="L351" s="46"/>
    </row>
    <row r="352" spans="1:12" s="45" customFormat="1" ht="15.75" x14ac:dyDescent="0.25">
      <c r="A352" s="46"/>
      <c r="B352" s="46"/>
      <c r="C352" s="47"/>
      <c r="D352" s="48"/>
      <c r="E352" s="48"/>
      <c r="F352" s="48"/>
      <c r="G352" s="48"/>
      <c r="H352" s="48"/>
      <c r="I352" s="53"/>
      <c r="J352" s="48"/>
      <c r="K352" s="48"/>
      <c r="L352" s="46"/>
    </row>
    <row r="353" spans="9:9" x14ac:dyDescent="0.25">
      <c r="I353" s="54"/>
    </row>
  </sheetData>
  <autoFilter ref="A5:L327" xr:uid="{00000000-0009-0000-0000-000000000000}"/>
  <mergeCells count="38">
    <mergeCell ref="L5:L7"/>
    <mergeCell ref="M77:M78"/>
    <mergeCell ref="A2:L2"/>
    <mergeCell ref="A8:L8"/>
    <mergeCell ref="I5:K5"/>
    <mergeCell ref="H5:H7"/>
    <mergeCell ref="G5:G7"/>
    <mergeCell ref="F5:F7"/>
    <mergeCell ref="E5:E7"/>
    <mergeCell ref="D5:D7"/>
    <mergeCell ref="C5:C7"/>
    <mergeCell ref="B5:B7"/>
    <mergeCell ref="A5:A7"/>
    <mergeCell ref="I6:I7"/>
    <mergeCell ref="J6:K6"/>
    <mergeCell ref="M42:M43"/>
    <mergeCell ref="M18:M19"/>
    <mergeCell ref="A323:L323"/>
    <mergeCell ref="A322:H322"/>
    <mergeCell ref="A321:H321"/>
    <mergeCell ref="A302:H302"/>
    <mergeCell ref="A277:H277"/>
    <mergeCell ref="A244:L244"/>
    <mergeCell ref="A272:H272"/>
    <mergeCell ref="A243:H243"/>
    <mergeCell ref="A115:H115"/>
    <mergeCell ref="A133:H133"/>
    <mergeCell ref="A159:H159"/>
    <mergeCell ref="A242:H242"/>
    <mergeCell ref="A88:H88"/>
    <mergeCell ref="A79:H79"/>
    <mergeCell ref="A204:H204"/>
    <mergeCell ref="A70:H70"/>
    <mergeCell ref="A47:H47"/>
    <mergeCell ref="A326:H326"/>
    <mergeCell ref="A327:H327"/>
    <mergeCell ref="A311:H311"/>
    <mergeCell ref="A308:H308"/>
  </mergeCells>
  <hyperlinks>
    <hyperlink ref="M255" r:id="rId1" xr:uid="{00000000-0004-0000-0000-000000000000}"/>
    <hyperlink ref="M27" r:id="rId2" display="armaton@psfond.ru" xr:uid="{00000000-0004-0000-0000-000001000000}"/>
    <hyperlink ref="M42" r:id="rId3" xr:uid="{00000000-0004-0000-0000-000002000000}"/>
    <hyperlink ref="M74" r:id="rId4" xr:uid="{00000000-0004-0000-0000-000003000000}"/>
    <hyperlink ref="M75" r:id="rId5" xr:uid="{00000000-0004-0000-0000-000004000000}"/>
  </hyperlinks>
  <pageMargins left="0.70000004768371604" right="0.70000004768371604" top="0.75" bottom="0.75" header="0.30000001192092901" footer="0.30000001192092901"/>
  <pageSetup paperSize="9" scale="49" fitToHeight="0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кв. 2023 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Agapeyev</cp:lastModifiedBy>
  <cp:lastPrinted>2023-11-01T07:42:33Z</cp:lastPrinted>
  <dcterms:modified xsi:type="dcterms:W3CDTF">2023-12-12T02:32:28Z</dcterms:modified>
</cp:coreProperties>
</file>