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.11.83\edo\обм10. Управление ЖКХ, строительства и транспорта\Маевская О.В\Субсидия\Безопасность ЖКХ\Планы мероприятий итоговые\"/>
    </mc:Choice>
  </mc:AlternateContent>
  <bookViews>
    <workbookView xWindow="0" yWindow="0" windowWidth="28800" windowHeight="11685"/>
  </bookViews>
  <sheets>
    <sheet name="Лист1" sheetId="1" r:id="rId1"/>
  </sheets>
  <definedNames>
    <definedName name="_xlnm.Print_Area" localSheetId="0">Лист1!$A$1:$G$255</definedName>
  </definedNames>
  <calcPr calcId="152511"/>
</workbook>
</file>

<file path=xl/calcChain.xml><?xml version="1.0" encoding="utf-8"?>
<calcChain xmlns="http://schemas.openxmlformats.org/spreadsheetml/2006/main">
  <c r="F253" i="1" l="1"/>
  <c r="F250" i="1"/>
  <c r="F248" i="1"/>
  <c r="F237" i="1"/>
  <c r="F188" i="1"/>
  <c r="F186" i="1"/>
  <c r="F183" i="1"/>
  <c r="F177" i="1"/>
  <c r="L176" i="1"/>
  <c r="F169" i="1"/>
  <c r="F156" i="1"/>
  <c r="F152" i="1"/>
  <c r="F145" i="1"/>
  <c r="F143" i="1"/>
  <c r="F77" i="1"/>
  <c r="F74" i="1"/>
  <c r="F69" i="1"/>
  <c r="F65" i="1"/>
  <c r="F63" i="1"/>
  <c r="F58" i="1"/>
  <c r="F47" i="1"/>
  <c r="F14" i="1"/>
  <c r="F12" i="1"/>
  <c r="F78" i="1" l="1"/>
  <c r="F15" i="1"/>
  <c r="F254" i="1"/>
  <c r="F255" i="1" s="1"/>
</calcChain>
</file>

<file path=xl/sharedStrings.xml><?xml version="1.0" encoding="utf-8"?>
<sst xmlns="http://schemas.openxmlformats.org/spreadsheetml/2006/main" count="654" uniqueCount="359">
  <si>
    <t>2025 г.</t>
  </si>
  <si>
    <t>План мероприятий предполагаемых к реализации за счёт средств субсидии выделенной областным бюджетом на организацию бесперебойной работы объектов жизнеобеспечения в рамках подпрограммы «Безопасность жилищно-коммунального хозяйства» государственной программы «Жилищно-коммунальное хозяйство Новосибирской области» в 2025 году</t>
  </si>
  <si>
    <t>Наименование муниципального образования</t>
  </si>
  <si>
    <t>Наименование населённого пункта</t>
  </si>
  <si>
    <t>Наименование мероприятия, объекта.</t>
  </si>
  <si>
    <t>Наименование материалов, оборудования; характеристики</t>
  </si>
  <si>
    <t>Кол-во, ед. (м)</t>
  </si>
  <si>
    <t>Стоимость общая, тыс. руб.</t>
  </si>
  <si>
    <t>Срок завершения мероприятия</t>
  </si>
  <si>
    <t>ВОДООТВЕДЕНИЕ</t>
  </si>
  <si>
    <t>Барышевский сельсовет</t>
  </si>
  <si>
    <t>с. Барышево</t>
  </si>
  <si>
    <t>Замена материалов и оборудования на КНС              (ул. Пионерская 2/1)</t>
  </si>
  <si>
    <t>Насосы канализационные СМ 125-80-315/4 (18,5 кВт).</t>
  </si>
  <si>
    <t>2 шт.</t>
  </si>
  <si>
    <t>01.11.2025 г.</t>
  </si>
  <si>
    <t>МУП Ложок</t>
  </si>
  <si>
    <t>Обратный клапан, Ду - 100 мм.</t>
  </si>
  <si>
    <t xml:space="preserve">4 шт. </t>
  </si>
  <si>
    <t>п. Двуречье</t>
  </si>
  <si>
    <t>Замена материалов и оборудования на КНС                        (ул. Рабочая 10/1)</t>
  </si>
  <si>
    <t>Дизель-генератор  30 кВт стационарный, в блок модуле типа "Север".</t>
  </si>
  <si>
    <t>1 шт.</t>
  </si>
  <si>
    <t>Электротехнические материалы для подключения блок модуля дизель - генератора (кабель КГ, контакторы, контроллеры АВР)</t>
  </si>
  <si>
    <t>-</t>
  </si>
  <si>
    <t>Каинская заимка</t>
  </si>
  <si>
    <t xml:space="preserve">Замена материалов и оборудования на КНС (ул. Серебряное озеро) </t>
  </si>
  <si>
    <t xml:space="preserve">1 шт. </t>
  </si>
  <si>
    <t>ИТОГО:</t>
  </si>
  <si>
    <t>Березовский сельсовет</t>
  </si>
  <si>
    <t>с. Березовка</t>
  </si>
  <si>
    <t>Замена материалов и оборудования на КНС (ул. Лесная)</t>
  </si>
  <si>
    <t>Насосы канализационные                        СМ 80-50-200 (15 кВт).</t>
  </si>
  <si>
    <t>ИТОГО по водоотведению</t>
  </si>
  <si>
    <t>ВОДОСНАБЖЕНИЕ</t>
  </si>
  <si>
    <t>п. Ложок</t>
  </si>
  <si>
    <t xml:space="preserve">Замена материалов и оборудования на водозаборных скважинах. Водозабор № 1 (скважины № 1, № 2, № 3, № 4). Водозабор № 2 (скважина № 1). </t>
  </si>
  <si>
    <t>Замена приборов учета                             (СТВХ - 65 мм., 80 мм.,100 мм.)</t>
  </si>
  <si>
    <t>5 шт.</t>
  </si>
  <si>
    <t>Замена материалов и оборудования на ВОС (ул. Татьянин проспект 17/1)</t>
  </si>
  <si>
    <t>Кран шаровый стальной LD,                    Ду - 250 мм.</t>
  </si>
  <si>
    <t>Затвор дисковый поворотный с редуктором, Ду - 65 мм.</t>
  </si>
  <si>
    <t>Замена материалов и оборудования на магистральных и внутриквартальных  сетях водоснабжения (ул. Ватутина, ул. Мичурина, ул. Ленина, ул. Овражная, ул. Челюскинцев, ул. Матросова, ул. Племзаводская).</t>
  </si>
  <si>
    <t>Кран шаровый  стальной LD,                      Ду- 80 мм.</t>
  </si>
  <si>
    <t>Кран шаровый  стальной LD,                      Ду- 100 мм.</t>
  </si>
  <si>
    <t>Кран шаровый  стальной LD,                      Ду- 150 мм.</t>
  </si>
  <si>
    <t>Муфта электросварная Ду- 90 мм.</t>
  </si>
  <si>
    <t>20 шт.</t>
  </si>
  <si>
    <t>Муфта электросварная Ду- 110 мм.</t>
  </si>
  <si>
    <t>Отвод электросварной  Ду - 63 мм.</t>
  </si>
  <si>
    <t>10 шт.</t>
  </si>
  <si>
    <t>Тройник электросварной Ду - 63 мм.</t>
  </si>
  <si>
    <t>Фланец электросварной, Ду - 90 мм.</t>
  </si>
  <si>
    <t>Фланец электросварной, Ду - 110 мм.</t>
  </si>
  <si>
    <t>Фланец электросварной, Ду - 63 мм.</t>
  </si>
  <si>
    <t>15 шт.</t>
  </si>
  <si>
    <t xml:space="preserve"> п. Двуречье</t>
  </si>
  <si>
    <t>Замена материалов и оборудования на магистральных и внутриквартальных  сетях водоснабжения (ул. Молодежная,  ул. Пархоменко, ул. Рабочая, ул. Юбилейная, ул. Строительная).</t>
  </si>
  <si>
    <t>Кран шаровый  стальной LD,                      Ду- 50 мм.</t>
  </si>
  <si>
    <t xml:space="preserve">6 шт. </t>
  </si>
  <si>
    <t>Кран шаровый стальной,  под сварку, Ду - 40 мм.</t>
  </si>
  <si>
    <t>Кран шаровый стальной,  под сварку, Ду - 50 мм.</t>
  </si>
  <si>
    <t>Муфта электросварная Ду- 50 мм.</t>
  </si>
  <si>
    <t>Муфта электросварная Ду- 63 мм.</t>
  </si>
  <si>
    <t>Отвод электросварной Ду - 63 мм.</t>
  </si>
  <si>
    <t>Тройник электросварной Ду - 50 мм.</t>
  </si>
  <si>
    <t>Переход электросварной                     Ду - 63*32 мм.</t>
  </si>
  <si>
    <t>п. Железнодорожный</t>
  </si>
  <si>
    <t>Замена материалов и оборудования на водозаборных скважинах (скважина № 12-90, № 20-91).</t>
  </si>
  <si>
    <t>Скважинные насосы (ЭЦВ 6-10-120)</t>
  </si>
  <si>
    <t>Замена материалов и оборудования на насосной  станции (ул. Ворошилова)</t>
  </si>
  <si>
    <t>Насос сетевой К 20/30, 4 кВт</t>
  </si>
  <si>
    <t>Замена материалов и оборудования на водозаборных скважинах (скважина № 64-86).</t>
  </si>
  <si>
    <t>п. Малиновка</t>
  </si>
  <si>
    <t>Замена материалов и оборудования на водозаборных скважинах (скважина №  13447).</t>
  </si>
  <si>
    <t>Преобразователь частоты                                    (5,5/7,5) кВт</t>
  </si>
  <si>
    <t>Скважинные насосы (ЭЦВ 6-10-80)</t>
  </si>
  <si>
    <t>с. Быково</t>
  </si>
  <si>
    <t>Замена материалов и оборудования на водозаборных скважинах (скважина № 4-94, № 14136).</t>
  </si>
  <si>
    <t>ст. Шелковичиха</t>
  </si>
  <si>
    <t>Замена материалов и оборудования на водозаборных скважинах (скважина № 2, б/н 54:19:170501:531).</t>
  </si>
  <si>
    <t>Скважинные насосы (ЭЦВ 6-6,5-85)</t>
  </si>
  <si>
    <t>о.п. Совхозная 39 км Ж.Д.</t>
  </si>
  <si>
    <t>Замена материалов и оборудования на водозаборных скважинах (скважина № 1).</t>
  </si>
  <si>
    <t>Верх-Тулинский сельсовет</t>
  </si>
  <si>
    <t>с. Верх-Тула</t>
  </si>
  <si>
    <t>Замена глубинного насоса, на скважине №БР01/22 мкр. Радужный</t>
  </si>
  <si>
    <t>ЭЦВ 6-16-90</t>
  </si>
  <si>
    <t>июль</t>
  </si>
  <si>
    <t>МУП "Верх-Тура ресурс"</t>
  </si>
  <si>
    <t>Замена глубинных насосов, на скважинах №Б468, №Б469 мкр.Мирный</t>
  </si>
  <si>
    <t>ЭЦВ 6-16-50</t>
  </si>
  <si>
    <t>п. Красный Восток</t>
  </si>
  <si>
    <t>Замена глубинного насоса, на скважине №БРНБ18</t>
  </si>
  <si>
    <t>ЭЦВ 6-16-75</t>
  </si>
  <si>
    <t>Замена водоподьемных труб на скважине №К1970</t>
  </si>
  <si>
    <t>Труба НКТ гр.Е 73х5,5ГОСТ 633</t>
  </si>
  <si>
    <t>Кубовинский сельсовет</t>
  </si>
  <si>
    <t>п. Степной</t>
  </si>
  <si>
    <t>Замена погружных насосов на скважинах (Покровская, Николаевский пр-т)</t>
  </si>
  <si>
    <t>Скважинный насос 4XR 10/24-4(4,0 кВт, 380В/50ГЦ, номин. Q -10,8 тЗ/h, номин. Н - 83 т, пульт управления)</t>
  </si>
  <si>
    <t>май - июль</t>
  </si>
  <si>
    <t>МУП ДЕЗ ЖКХ Кубовинское</t>
  </si>
  <si>
    <t>Морской сельсовет</t>
  </si>
  <si>
    <t>с. Ленинское</t>
  </si>
  <si>
    <t xml:space="preserve">Замена материалов и оборудования на водозаборных скважинах (скважина № 7, № 18, № 21). </t>
  </si>
  <si>
    <t>Скважинные насосы (ЭЦВ 6-10-100)</t>
  </si>
  <si>
    <t>Скважинные насосы (ЭЦВ 6-16-100)</t>
  </si>
  <si>
    <t>Скважинные насосы (ЭЦВ 6-25-100)</t>
  </si>
  <si>
    <t>Плотниковский сельсовет</t>
  </si>
  <si>
    <t>ст. Жеребцово</t>
  </si>
  <si>
    <t>Замена материалов и оборудования на водозаборных скважинах (скважина № 1,            № 3, № 11410).</t>
  </si>
  <si>
    <t xml:space="preserve">3 шт. </t>
  </si>
  <si>
    <t>3 шт.</t>
  </si>
  <si>
    <t>с. Плотниково</t>
  </si>
  <si>
    <t>Замена материалов и оборудования на водозаборных скважинах (скважина № НВ 114, № 101СБВ).</t>
  </si>
  <si>
    <t>Станционный сельсовет</t>
  </si>
  <si>
    <t>п. Ленинский</t>
  </si>
  <si>
    <t xml:space="preserve">Замена водопровода по ул. Зеленая - ул. Гаражная с установкой колодцев </t>
  </si>
  <si>
    <t>Колодец в сборе ж/б, диам. 1,5, высота 2,8 м</t>
  </si>
  <si>
    <t xml:space="preserve">2 шт. </t>
  </si>
  <si>
    <t>МУП ЖКХ Перспектива</t>
  </si>
  <si>
    <t>Труба ПЭ 100 SDR 17-63*3.8 питьевая</t>
  </si>
  <si>
    <t>440 м</t>
  </si>
  <si>
    <t>ИТОГО по водоснабжению</t>
  </si>
  <si>
    <t>ТЕПЛОСНАБЖЕНИЕ</t>
  </si>
  <si>
    <t xml:space="preserve">ст. Крахаль </t>
  </si>
  <si>
    <t>Замена оборудования в газовой котельной №6 ул. Мира 74а</t>
  </si>
  <si>
    <t xml:space="preserve">Сервопривод SIEMENS SQM40.265A20 </t>
  </si>
  <si>
    <t>июнь-август</t>
  </si>
  <si>
    <t>МУП ЖКХ Комбинат Барышевский</t>
  </si>
  <si>
    <t xml:space="preserve">КПЭГ- Madas M16/RM DN80 </t>
  </si>
  <si>
    <t xml:space="preserve">Мультиблок DUNGS MB-DLE 420 B01 S52 </t>
  </si>
  <si>
    <t xml:space="preserve">СУНА-121 контроллер для управления насосами </t>
  </si>
  <si>
    <t xml:space="preserve">Реле воздуха Kromschroder DG50U-5 </t>
  </si>
  <si>
    <t xml:space="preserve">Блок розжига fida compact 10/20 CM </t>
  </si>
  <si>
    <t xml:space="preserve">Блок герметичности DUNGS VPS 504 S02 </t>
  </si>
  <si>
    <t>Датчик контроля пламени siemens qra2 </t>
  </si>
  <si>
    <t>Замена оборудования в газовой котельной №4 ул. Рабочая 19а и котельной №5 ул. Юбилейная 4а</t>
  </si>
  <si>
    <t xml:space="preserve">КПЭГ КЗГЭМ 150 НД </t>
  </si>
  <si>
    <t xml:space="preserve">КПЭГ- КЗГЭМ 100 НД </t>
  </si>
  <si>
    <t xml:space="preserve">Мультиблок DUNGS MB-DLE420 B01 S20 </t>
  </si>
  <si>
    <t xml:space="preserve">Мультиблок SKP25.003E2 </t>
  </si>
  <si>
    <t xml:space="preserve">Мультиблок SKP15.000E2 </t>
  </si>
  <si>
    <t xml:space="preserve">Сервопривод SIEMENS SQN31.402A2700 </t>
  </si>
  <si>
    <t xml:space="preserve">Реле воздуха DUNGS LGW 10 A2 </t>
  </si>
  <si>
    <t xml:space="preserve">Блок розжига TRG 1035/4  </t>
  </si>
  <si>
    <t xml:space="preserve">ОВЕН САУ-У </t>
  </si>
  <si>
    <t xml:space="preserve">Автомат горения SIEMENS LFL1.333RL </t>
  </si>
  <si>
    <t xml:space="preserve">Автомат горения SIEMENS LFL1.333BC </t>
  </si>
  <si>
    <r>
      <rPr>
        <sz val="14"/>
        <color theme="1"/>
        <rFont val="Times New Roman"/>
        <family val="1"/>
        <charset val="204"/>
      </rPr>
      <t xml:space="preserve"> РДГ-П-50Н </t>
    </r>
  </si>
  <si>
    <t xml:space="preserve">КПЗ-50Н </t>
  </si>
  <si>
    <t>Замена трубной части и чугунной перегородки котла №3  в котельной №3 ул. Ленина 247а</t>
  </si>
  <si>
    <t>Трубная часть котла ДКВр 6,3-13</t>
  </si>
  <si>
    <t xml:space="preserve">Перегородка чугунная котла  ДКВр-6,5-13  </t>
  </si>
  <si>
    <t>Замена обмуровки котла №3  в котельной №3 ул. Ленина 27а</t>
  </si>
  <si>
    <t>Кирпич огнеупорный ШБ №5</t>
  </si>
  <si>
    <t>Мертель МШ-28</t>
  </si>
  <si>
    <t>Заполнитель шамотный фракция 0-5 мм</t>
  </si>
  <si>
    <t>Асбокартон 1000*800*5 мм</t>
  </si>
  <si>
    <t>Войлок МКРВ-200 </t>
  </si>
  <si>
    <t>Кирпич пенодиатомитовый КПД-400</t>
  </si>
  <si>
    <t>Асбест хризотиловый А6 к30</t>
  </si>
  <si>
    <t>Замена дымососа ДН-10 в котельной №3 ул. Ленина 27а</t>
  </si>
  <si>
    <t>Дымосос ДН-10</t>
  </si>
  <si>
    <t>Замена забрасывателей зп-600 в котельной №3 ул. Ленина 27а</t>
  </si>
  <si>
    <t>Забрасыватель ЗП-600</t>
  </si>
  <si>
    <t>Замена колосникового барабана котла в котельной №1 ул. Тельмана 16г</t>
  </si>
  <si>
    <t>Колосниковый барабан Прометей-1000</t>
  </si>
  <si>
    <t>Ст. Издревая</t>
  </si>
  <si>
    <t>Замена колосникового барабана котла в котельной №2 ул. Школьная 3б</t>
  </si>
  <si>
    <t>Шнур кремнеземный ШКН(Х)-1-25</t>
  </si>
  <si>
    <t>Шнур кремнеземный ШКН(Х)-1-35</t>
  </si>
  <si>
    <t>Ремонт сетевых насосов  на котельных №4,5,6</t>
  </si>
  <si>
    <t>Рабочее колесо 65/204/194/32 GG к-т</t>
  </si>
  <si>
    <t>Торцевые уплотнения</t>
  </si>
  <si>
    <t>Замена затворов в  котельной №4 ул. Рабочая 19а и котельной №5 ул. Юбилейная 4а</t>
  </si>
  <si>
    <t>Затвор поворотный дисковый межфланцевый tecofi Ду100</t>
  </si>
  <si>
    <t>Затвор поворотный дисковый межфланцевый tecofi Ду125</t>
  </si>
  <si>
    <t>Затвор поворотный дисковый межфланцевый tecofi Ду150</t>
  </si>
  <si>
    <t>Замена затворовв  котельной №6 ул. Мира 74а</t>
  </si>
  <si>
    <t>с. Барышево Ст. Издревая</t>
  </si>
  <si>
    <t>Замена фильтров сетчатых в котельной №1 ул. Тельмана 16г  и №2 пер. Школьный 2б</t>
  </si>
  <si>
    <t>Фильтр сетчатый магнитный чугунный Ду150</t>
  </si>
  <si>
    <t>Фильтр сетчатый магнитный чугунный Ду100</t>
  </si>
  <si>
    <t>Замена участка трубопровода от ТК-13 до д. 39 ул. Черняховского</t>
  </si>
  <si>
    <t xml:space="preserve">Труба Электросварная Ø114*4,5 мм </t>
  </si>
  <si>
    <t xml:space="preserve">Труба Электросварная Ø89*4,5 мм </t>
  </si>
  <si>
    <t xml:space="preserve">Труба Электросварная Ø57*4 мм </t>
  </si>
  <si>
    <t xml:space="preserve"> Изоляция ППУ Ø114/40 мм </t>
  </si>
  <si>
    <t xml:space="preserve"> Изоляция ППУ Ø89/40 мм </t>
  </si>
  <si>
    <t xml:space="preserve"> Изоляция ППУ Ø57/40 мм </t>
  </si>
  <si>
    <t>Замена участка трубопровода от ТК-11 до д.41 Ул. Черняховского</t>
  </si>
  <si>
    <t>Замена участка трубопровода от ТК-2 до ТК-7</t>
  </si>
  <si>
    <t>Труба э/св ст57х4,0-1 -ППУ-ПЭ ГОСТ 30732-2020</t>
  </si>
  <si>
    <t>Боровской сельсовет</t>
  </si>
  <si>
    <t>с. Боровое</t>
  </si>
  <si>
    <t>Капитальный ремонт котла ДКВР 6,5/13</t>
  </si>
  <si>
    <t>Трубы конвективные</t>
  </si>
  <si>
    <t>Сентябрь</t>
  </si>
  <si>
    <t>МУП ЖКХ "Боровское"</t>
  </si>
  <si>
    <t xml:space="preserve"> Экраные колектора к котлу ДКВр 6,5-13</t>
  </si>
  <si>
    <t>72 шт</t>
  </si>
  <si>
    <t>Коллектора боковых экранов ДКВр 6,5-13</t>
  </si>
  <si>
    <t xml:space="preserve">Кирпич огнеупорный </t>
  </si>
  <si>
    <t>8450 шт.</t>
  </si>
  <si>
    <t>Кирпич красный М100</t>
  </si>
  <si>
    <t>8000 шт.</t>
  </si>
  <si>
    <t>МШ-28 мертель шамотный</t>
  </si>
  <si>
    <t>1,5 т.</t>
  </si>
  <si>
    <t>Замена теплотрассы от пер. Новый до детской школы искусств (ДШИ), протяженностью 72 м. в двухтрубном исполнении</t>
  </si>
  <si>
    <t>Труба предизолированная 57х4,5-2 ППУ-ПЭ</t>
  </si>
  <si>
    <t>август</t>
  </si>
  <si>
    <t xml:space="preserve">Отвод 57*4,5-90-2-ППУ-ПЭ </t>
  </si>
  <si>
    <t>сентябрь</t>
  </si>
  <si>
    <t>п. Тулинский</t>
  </si>
  <si>
    <t>Замена теплотрассы по ул.Мира от дома №9 в сторону ул. Центральная, протяженностью 180 м, в двухтрубном исполнении</t>
  </si>
  <si>
    <t>Труба бесшовная  76х5 ст. 20</t>
  </si>
  <si>
    <t>Криводановский сельсовет</t>
  </si>
  <si>
    <t>Труба Ст20 (ГОСТ 8732-78) 219*6-1-ППУ-ВЭ ГОСТ 30732-2020 без ОДК</t>
  </si>
  <si>
    <t>Труба ОЦ Ст3 (ГОСТ 10704-91/10705-80) 108*4-1-ППУ-ПЭ ГОСТ 30732-2020 (без ОДК)</t>
  </si>
  <si>
    <t>Отвод Ст20 (ГОСТ 8732-78) 219*6-90-1-ППУ-ПЭ ГОСТ 30732-2020 без ОДК</t>
  </si>
  <si>
    <t>8 шт.</t>
  </si>
  <si>
    <t>Отвод ОЦ Ст3 (ГОСТ 10704-91/10705-80) 108*4-90-1-ППУ-ПЭ ГОСТ 30732-2020 (без ОДК)</t>
  </si>
  <si>
    <t>12 шт.</t>
  </si>
  <si>
    <t>Неподвижная опора Ст20 (ГОСТ8732-78) 219*6-460х24-1-ППУ-ПЭ (L1=150 мм) ГОСТ 30732-2020 без ОДК</t>
  </si>
  <si>
    <t>Неподвижная опора ОЦ Ст3 (ГОСТ10704-91/10705-80) 108*4-315х16-1-ППУ-ПЭ (L1=150 мм) ГОСТ 30732-2020 без ОДК</t>
  </si>
  <si>
    <t>Концевой элемент трубопровода Ст20 (ГОСТ 8732-78) 219*6-1-ППУ-ПЭ ГОСТ 30732-2020 (без ОДК)</t>
  </si>
  <si>
    <t>Концевой элемент трубопровода СтЗ (ГОСТ10704-91/10705-80) ОЦ 108*4-1-ППУ-ПЭ ГОСТ 30732-2020 (без ОДК)</t>
  </si>
  <si>
    <t>Комплект по заделке стыков 219*315 (скорлупа ППУ+лента термоучаживаемая ТИАЛ + замковая пластина ТИАЛ)</t>
  </si>
  <si>
    <t>46 шт.</t>
  </si>
  <si>
    <t>Комплект по заделке стыков 108*180 (скорлупа ППУ+лента термоучаживаемая ТИАЛ + замковая пластина ТИАЛ)</t>
  </si>
  <si>
    <t>42 шт.</t>
  </si>
  <si>
    <t>2СКУ.ППУ.П.СУ200(315)-16-320.Ст20</t>
  </si>
  <si>
    <t>п. Красный Яр</t>
  </si>
  <si>
    <t>Резервный регулятор давления газа РДГ-50Н</t>
  </si>
  <si>
    <t>Замена  приточной вентиляции на котел</t>
  </si>
  <si>
    <t>июль-сентябрь</t>
  </si>
  <si>
    <t>Приобретение пластин к теплообменнику ТО№НН62 - отопление</t>
  </si>
  <si>
    <t>июнь-сентябрь</t>
  </si>
  <si>
    <t>Приобретение прокладок к теплообменнику ТО№НН62-отопление</t>
  </si>
  <si>
    <t xml:space="preserve">Приобретение ремонтных комплектов для двух фильтров умягчения водоподготовительной установки </t>
  </si>
  <si>
    <t>май-сентябрь</t>
  </si>
  <si>
    <t>Приобретение клапанного блока для горелки RIELLO RS300</t>
  </si>
  <si>
    <t>Замена запорной арматуры на теплообменниках систем отопления и ГВС</t>
  </si>
  <si>
    <t>п. Голубой залив</t>
  </si>
  <si>
    <t>Замена магистральной трубы теплоснабжения вдоль ул. Софийская</t>
  </si>
  <si>
    <t>Труба сталь (Ду-114 *4,5 мм.), шовная</t>
  </si>
  <si>
    <t>МУП "Ложок"</t>
  </si>
  <si>
    <t>Скорлупа (толщина 50 мм.)</t>
  </si>
  <si>
    <t>192 м.</t>
  </si>
  <si>
    <t>Труба сталь, в изоляции ППУ,                  Ду-108 * 4,0 мм.</t>
  </si>
  <si>
    <t>Замена материалов и оборудования на  модульной газовой котельной - ул. Молодежная 32/9</t>
  </si>
  <si>
    <t>Насос сетевой (18 кВт)</t>
  </si>
  <si>
    <t>Насос циркуляционный котловой                         (8,0 кВт)</t>
  </si>
  <si>
    <t>Мочищенский сельсовет (Администрация НР НСО)</t>
  </si>
  <si>
    <t>п. Мочище</t>
  </si>
  <si>
    <t xml:space="preserve">Замена материалов и оборудования на  модульной газовой котельной - ул. Краснобаева, 6. </t>
  </si>
  <si>
    <t>Мочищенский сельсовет</t>
  </si>
  <si>
    <t>п. Озерный</t>
  </si>
  <si>
    <t>Дымовая труба (диаметр - 700 мм, толщина стенки - 10 мм, высота - 43 м)</t>
  </si>
  <si>
    <t>МУП ЖКХ "Армейский"</t>
  </si>
  <si>
    <t>Раздольненский сельсовет</t>
  </si>
  <si>
    <t>с.Раздольное</t>
  </si>
  <si>
    <t>Запорно-регулирующая арматура и материалы для трубопроводов</t>
  </si>
  <si>
    <t>МУП Тепло</t>
  </si>
  <si>
    <t xml:space="preserve">Замена стальных канатов на системе углеподачи  и шлакоудаления, угольная котельная </t>
  </si>
  <si>
    <t xml:space="preserve">Канат  стальной ГОСТ 7668-18 мм (75*2)                                      Канат стальной ГОСТ 7668-80 18 мм (65*4)                                                            Канат стальной ГОСТ 7668-80 18 мм (55*2) </t>
  </si>
  <si>
    <t>150 м.            
260 м    110 м</t>
  </si>
  <si>
    <t xml:space="preserve">Лист г/к 4,0*1500*6000 3сп5 ГОСТ 14637      </t>
  </si>
  <si>
    <t xml:space="preserve">Швеллер 12У ГОСТ 8240-97 12м     </t>
  </si>
  <si>
    <t xml:space="preserve">Уголок 50х50х5 ГОСТ  535-2005 12м  </t>
  </si>
  <si>
    <t>поселок Садовый</t>
  </si>
  <si>
    <t xml:space="preserve">Головка смесительного устройства </t>
  </si>
  <si>
    <t>1 шт</t>
  </si>
  <si>
    <t>Фотодатчик  QRA2M</t>
  </si>
  <si>
    <t>SKP75.003E2 привод для газового клапана</t>
  </si>
  <si>
    <t>Замена участка подземной теплотрассы ул. Центральная от ТК9/4 до ТК9/8</t>
  </si>
  <si>
    <t>Труба стальная Ду 76*3,5 мм</t>
  </si>
  <si>
    <t>скорлупа теплоиз. ППУ 76*40 мм</t>
  </si>
  <si>
    <t xml:space="preserve">502 м </t>
  </si>
  <si>
    <t>станция Мочище</t>
  </si>
  <si>
    <t>Угольная котельная № 2, НСО Новосибирский район, ст. Мочище, ул. Геологическая, 5б</t>
  </si>
  <si>
    <t>Дымосос ДН-9-1500</t>
  </si>
  <si>
    <t>Котел КВ-1,45 МВт</t>
  </si>
  <si>
    <t>Угольная котельная № 3, НСО Новосибирский район, ст. Мочище, ул. Путейский тупик, 1А</t>
  </si>
  <si>
    <t>Дымосос ДН-8-1500</t>
  </si>
  <si>
    <t>Угольная котельная № 4, НСО Новосибирский район, ст. Мочище, ул. Линейная, 68</t>
  </si>
  <si>
    <t>Насос  Pedrollo Fm50/125C</t>
  </si>
  <si>
    <t>Угольная котельной № 5 по адресу: НСО, Новосибирский район, пос. Ленинский, ул. Центральная, 54</t>
  </si>
  <si>
    <t>Насос АДК-30</t>
  </si>
  <si>
    <t>2 шт</t>
  </si>
  <si>
    <t>Ярковский сельсовет</t>
  </si>
  <si>
    <t>с. Ярково</t>
  </si>
  <si>
    <t>Установка мембранного бака в котельной №15 ул. Подгорбунского 20</t>
  </si>
  <si>
    <t xml:space="preserve">Мембранный бак </t>
  </si>
  <si>
    <t>Замена котла ул. Советская, 2 Д</t>
  </si>
  <si>
    <t>Котел Квр-0,93 Мвт (сварная труба)</t>
  </si>
  <si>
    <t>МУП ДЕЗ ЖКХ Ярковское</t>
  </si>
  <si>
    <t>Замена котла ул. Лесная, 7 а</t>
  </si>
  <si>
    <t>Котел Квр-2,0 Мвт (сварная труба)</t>
  </si>
  <si>
    <t>ИТОГО  по теплоснабжению</t>
  </si>
  <si>
    <t xml:space="preserve">ВСЕГО </t>
  </si>
  <si>
    <t>Котельная                п. Красный яр, 37</t>
  </si>
  <si>
    <t>Замена горелки в Газовой котельной, п. Садовый, ул. Короткая, 2 на котле №3</t>
  </si>
  <si>
    <t xml:space="preserve">Замена фотодатчика  QRA2M в Газовой котельной, п. Садовый, ул. Короткая, 2 </t>
  </si>
  <si>
    <t xml:space="preserve">Замена привода для газового клапана в Газовой котельной, п. Садовый, ул. Короткая, 2 </t>
  </si>
  <si>
    <t>Замена дымовой трубы котельной п. Озерный, мкр. Армейский</t>
  </si>
  <si>
    <t xml:space="preserve">Контргайка стальная ду 15   </t>
  </si>
  <si>
    <t>Контргайка стальная ду 20</t>
  </si>
  <si>
    <t xml:space="preserve">Контргайка стальная ду 25   </t>
  </si>
  <si>
    <t xml:space="preserve">Контргайка стальная ду 32   </t>
  </si>
  <si>
    <t xml:space="preserve">Контргайка стальная ду 40 </t>
  </si>
  <si>
    <t xml:space="preserve">Контргайка стальная ду 50 </t>
  </si>
  <si>
    <t xml:space="preserve">Кран шаровый 11б27п1 ВВ ду 15 </t>
  </si>
  <si>
    <t>Кран шаровый 11б27п1 ВВ ду 20</t>
  </si>
  <si>
    <t>Кран шаровый 11б27п1 ВВ ду 25</t>
  </si>
  <si>
    <t xml:space="preserve">Кран шаровый 11б27п1 ВВ ду 32      </t>
  </si>
  <si>
    <t>Кран шаровый 11б27п1 ВВ ду 40</t>
  </si>
  <si>
    <t>Кран шаровый 11б27п1 ду 50</t>
  </si>
  <si>
    <t xml:space="preserve">Кран стальной фланц. LD DN 50PN 40     </t>
  </si>
  <si>
    <t xml:space="preserve">Кран стальной фланц. LD DN 80 PN16          </t>
  </si>
  <si>
    <t xml:space="preserve">Кран стальной фланц. LD DN 100 PN 16   </t>
  </si>
  <si>
    <t>Люк полимерный</t>
  </si>
  <si>
    <t xml:space="preserve">Муфты стальные ду 15      </t>
  </si>
  <si>
    <t>Муфты стальные ду 20</t>
  </si>
  <si>
    <t xml:space="preserve">Муфты стальные ду 25  </t>
  </si>
  <si>
    <t xml:space="preserve">Муфты  стальные ду 32   </t>
  </si>
  <si>
    <t>Муфты стальные ду 40</t>
  </si>
  <si>
    <t xml:space="preserve">Муфты стальные ду 50   </t>
  </si>
  <si>
    <t xml:space="preserve">                                                                                                                                                                                                  Отвод ду 15                                   </t>
  </si>
  <si>
    <t xml:space="preserve">Отвод ду 20      </t>
  </si>
  <si>
    <t xml:space="preserve">Отвод ду 25 </t>
  </si>
  <si>
    <t xml:space="preserve">Отвод ду 32      </t>
  </si>
  <si>
    <t xml:space="preserve">Отвод стальной 45*2     </t>
  </si>
  <si>
    <t xml:space="preserve">Отвод стальной 57*3,5  </t>
  </si>
  <si>
    <t xml:space="preserve">Резьба ду 15 </t>
  </si>
  <si>
    <t xml:space="preserve">Резьба ду 20   </t>
  </si>
  <si>
    <t xml:space="preserve">Резьба ду 25  </t>
  </si>
  <si>
    <t xml:space="preserve">Резьба ду 32  </t>
  </si>
  <si>
    <t xml:space="preserve">Резьба ду 40 </t>
  </si>
  <si>
    <t xml:space="preserve">Резьба ду 50      </t>
  </si>
  <si>
    <t xml:space="preserve">Сгон ду 15     </t>
  </si>
  <si>
    <t>Сгон ду 20</t>
  </si>
  <si>
    <t xml:space="preserve">Сгон ду 25         </t>
  </si>
  <si>
    <t xml:space="preserve">Сгон ду 32  </t>
  </si>
  <si>
    <r>
      <t xml:space="preserve">Сгон ду 50                                                     </t>
    </r>
    <r>
      <rPr>
        <strike/>
        <sz val="13"/>
        <color indexed="2"/>
        <rFont val="Times New Roman"/>
        <family val="1"/>
        <charset val="204"/>
      </rPr>
      <t xml:space="preserve"> </t>
    </r>
  </si>
  <si>
    <t xml:space="preserve">Сгон ду 40                </t>
  </si>
  <si>
    <t xml:space="preserve">Труба  ВГП 50х3,5 ГОСТ 3262 6 м., 4 шт.  </t>
  </si>
  <si>
    <t>24 м.</t>
  </si>
  <si>
    <t xml:space="preserve">Труба ЭСВ 76*3,5 ст3пс 12м., 4 шт.          </t>
  </si>
  <si>
    <t>48 м.</t>
  </si>
  <si>
    <t>Труба ЭСВ 108*3,5 12 м ГОСТ 10705-80, 4 шт.</t>
  </si>
  <si>
    <t>Трубы ЭСВ 159*4,5 12 м., 8 шт.</t>
  </si>
  <si>
    <t>96 м.</t>
  </si>
  <si>
    <t>с. Криводановка</t>
  </si>
  <si>
    <t>Замена теплотрассы   с. Криводановка, территория Микрорайон</t>
  </si>
  <si>
    <t>Ответственный за составление формы Маевская Олеся Владимировна, ov-maevskay@mail.ru, 8-905-955-53-00</t>
  </si>
  <si>
    <t xml:space="preserve">Заместитель главы администрации                                                                                                                                                                          А.В.Антонов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</si>
</sst>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419]mmmm\ yyyy;@"/>
  </numFmts>
  <fonts count="1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trike/>
      <sz val="13"/>
      <color indexed="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shrinkToFit="1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 shrinkToFi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17" fontId="5" fillId="2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4"/>
  <sheetViews>
    <sheetView tabSelected="1" zoomScale="55" zoomScaleNormal="55" workbookViewId="0">
      <selection activeCell="A258" sqref="A1:H258"/>
    </sheetView>
  </sheetViews>
  <sheetFormatPr defaultRowHeight="15" x14ac:dyDescent="0.25"/>
  <cols>
    <col min="1" max="1" width="20.5703125" style="1" customWidth="1"/>
    <col min="2" max="2" width="21.42578125" style="1" customWidth="1"/>
    <col min="3" max="3" width="24.7109375" style="1" customWidth="1"/>
    <col min="4" max="4" width="40.5703125" style="1" customWidth="1"/>
    <col min="5" max="5" width="13" style="1" customWidth="1"/>
    <col min="6" max="6" width="26.85546875" style="1" customWidth="1"/>
    <col min="7" max="7" width="22.28515625" style="1" customWidth="1"/>
    <col min="8" max="8" width="17.28515625" customWidth="1"/>
    <col min="14" max="14" width="8.42578125" customWidth="1"/>
  </cols>
  <sheetData>
    <row r="1" spans="1:8" ht="22.5" customHeight="1" x14ac:dyDescent="0.25">
      <c r="A1" s="53" t="s">
        <v>0</v>
      </c>
      <c r="B1" s="54"/>
      <c r="C1" s="54"/>
      <c r="D1" s="54"/>
      <c r="E1" s="54"/>
      <c r="F1" s="54"/>
      <c r="G1" s="55"/>
    </row>
    <row r="2" spans="1:8" ht="52.5" customHeight="1" x14ac:dyDescent="0.25">
      <c r="A2" s="56" t="s">
        <v>1</v>
      </c>
      <c r="B2" s="57"/>
      <c r="C2" s="57"/>
      <c r="D2" s="57"/>
      <c r="E2" s="57"/>
      <c r="F2" s="57"/>
      <c r="G2" s="58"/>
      <c r="H2" s="1"/>
    </row>
    <row r="3" spans="1:8" ht="98.2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/>
    </row>
    <row r="4" spans="1:8" ht="15.75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3"/>
    </row>
    <row r="5" spans="1:8" ht="32.25" customHeight="1" x14ac:dyDescent="0.25">
      <c r="A5" s="59" t="s">
        <v>9</v>
      </c>
      <c r="B5" s="59"/>
      <c r="C5" s="59"/>
      <c r="D5" s="59"/>
      <c r="E5" s="59"/>
      <c r="F5" s="59"/>
      <c r="G5" s="59"/>
      <c r="H5" s="3"/>
    </row>
    <row r="6" spans="1:8" s="4" customFormat="1" ht="48.75" customHeight="1" x14ac:dyDescent="0.3">
      <c r="A6" s="60" t="s">
        <v>10</v>
      </c>
      <c r="B6" s="60" t="s">
        <v>11</v>
      </c>
      <c r="C6" s="60" t="s">
        <v>12</v>
      </c>
      <c r="D6" s="6" t="s">
        <v>13</v>
      </c>
      <c r="E6" s="6" t="s">
        <v>14</v>
      </c>
      <c r="F6" s="7">
        <v>401</v>
      </c>
      <c r="G6" s="6" t="s">
        <v>15</v>
      </c>
      <c r="H6" s="8" t="s">
        <v>16</v>
      </c>
    </row>
    <row r="7" spans="1:8" s="4" customFormat="1" ht="48.75" customHeight="1" x14ac:dyDescent="0.3">
      <c r="A7" s="61"/>
      <c r="B7" s="62"/>
      <c r="C7" s="63"/>
      <c r="D7" s="6" t="s">
        <v>17</v>
      </c>
      <c r="E7" s="11" t="s">
        <v>18</v>
      </c>
      <c r="F7" s="12">
        <v>64</v>
      </c>
      <c r="G7" s="6" t="s">
        <v>15</v>
      </c>
      <c r="H7" s="8"/>
    </row>
    <row r="8" spans="1:8" s="4" customFormat="1" ht="48.75" customHeight="1" x14ac:dyDescent="0.3">
      <c r="A8" s="61"/>
      <c r="B8" s="64" t="s">
        <v>19</v>
      </c>
      <c r="C8" s="60" t="s">
        <v>20</v>
      </c>
      <c r="D8" s="6" t="s">
        <v>17</v>
      </c>
      <c r="E8" s="11" t="s">
        <v>18</v>
      </c>
      <c r="F8" s="12">
        <v>64</v>
      </c>
      <c r="G8" s="6" t="s">
        <v>15</v>
      </c>
      <c r="H8" s="8"/>
    </row>
    <row r="9" spans="1:8" s="4" customFormat="1" ht="74.25" customHeight="1" x14ac:dyDescent="0.3">
      <c r="A9" s="61"/>
      <c r="B9" s="61"/>
      <c r="C9" s="65"/>
      <c r="D9" s="6" t="s">
        <v>21</v>
      </c>
      <c r="E9" s="11" t="s">
        <v>22</v>
      </c>
      <c r="F9" s="7">
        <v>1650</v>
      </c>
      <c r="G9" s="6" t="s">
        <v>15</v>
      </c>
      <c r="H9" s="8"/>
    </row>
    <row r="10" spans="1:8" s="4" customFormat="1" ht="80.25" customHeight="1" x14ac:dyDescent="0.3">
      <c r="A10" s="61"/>
      <c r="B10" s="62"/>
      <c r="C10" s="63"/>
      <c r="D10" s="6" t="s">
        <v>23</v>
      </c>
      <c r="E10" s="11" t="s">
        <v>24</v>
      </c>
      <c r="F10" s="7">
        <v>300</v>
      </c>
      <c r="G10" s="6" t="s">
        <v>15</v>
      </c>
      <c r="H10" s="8"/>
    </row>
    <row r="11" spans="1:8" s="4" customFormat="1" ht="96.75" customHeight="1" x14ac:dyDescent="0.3">
      <c r="A11" s="62"/>
      <c r="B11" s="6" t="s">
        <v>25</v>
      </c>
      <c r="C11" s="6" t="s">
        <v>26</v>
      </c>
      <c r="D11" s="6" t="s">
        <v>17</v>
      </c>
      <c r="E11" s="11" t="s">
        <v>27</v>
      </c>
      <c r="F11" s="12">
        <v>16</v>
      </c>
      <c r="G11" s="6" t="s">
        <v>15</v>
      </c>
      <c r="H11" s="8"/>
    </row>
    <row r="12" spans="1:8" s="4" customFormat="1" ht="48.75" customHeight="1" x14ac:dyDescent="0.3">
      <c r="A12" s="66" t="s">
        <v>28</v>
      </c>
      <c r="B12" s="67"/>
      <c r="C12" s="67"/>
      <c r="D12" s="67"/>
      <c r="E12" s="67"/>
      <c r="F12" s="15">
        <f>SUM(F6:F11)</f>
        <v>2495</v>
      </c>
      <c r="G12" s="16"/>
      <c r="H12" s="17"/>
    </row>
    <row r="13" spans="1:8" s="4" customFormat="1" ht="66" customHeight="1" x14ac:dyDescent="0.3">
      <c r="A13" s="6" t="s">
        <v>29</v>
      </c>
      <c r="B13" s="8" t="s">
        <v>30</v>
      </c>
      <c r="C13" s="6" t="s">
        <v>31</v>
      </c>
      <c r="D13" s="6" t="s">
        <v>32</v>
      </c>
      <c r="E13" s="6" t="s">
        <v>22</v>
      </c>
      <c r="F13" s="7">
        <v>145</v>
      </c>
      <c r="G13" s="6" t="s">
        <v>15</v>
      </c>
      <c r="H13" s="8" t="s">
        <v>16</v>
      </c>
    </row>
    <row r="14" spans="1:8" s="4" customFormat="1" ht="48.75" customHeight="1" x14ac:dyDescent="0.3">
      <c r="A14" s="66" t="s">
        <v>28</v>
      </c>
      <c r="B14" s="67"/>
      <c r="C14" s="67"/>
      <c r="D14" s="67"/>
      <c r="E14" s="67"/>
      <c r="F14" s="18">
        <f>SUM(F13)</f>
        <v>145</v>
      </c>
      <c r="G14" s="6"/>
      <c r="H14" s="8"/>
    </row>
    <row r="15" spans="1:8" s="4" customFormat="1" ht="48.75" customHeight="1" x14ac:dyDescent="0.3">
      <c r="A15" s="67" t="s">
        <v>33</v>
      </c>
      <c r="B15" s="67"/>
      <c r="C15" s="67"/>
      <c r="D15" s="67"/>
      <c r="E15" s="67"/>
      <c r="F15" s="18">
        <f>F12+F14</f>
        <v>2640</v>
      </c>
      <c r="G15" s="6"/>
      <c r="H15" s="8"/>
    </row>
    <row r="16" spans="1:8" s="19" customFormat="1" ht="48.75" customHeight="1" x14ac:dyDescent="0.25">
      <c r="A16" s="68" t="s">
        <v>34</v>
      </c>
      <c r="B16" s="68"/>
      <c r="C16" s="68"/>
      <c r="D16" s="68"/>
      <c r="E16" s="68"/>
      <c r="F16" s="68"/>
      <c r="G16" s="68"/>
      <c r="H16" s="8"/>
    </row>
    <row r="17" spans="1:16" s="4" customFormat="1" ht="48.75" customHeight="1" x14ac:dyDescent="0.3">
      <c r="A17" s="5" t="s">
        <v>10</v>
      </c>
      <c r="B17" s="5" t="s">
        <v>35</v>
      </c>
      <c r="C17" s="5" t="s">
        <v>36</v>
      </c>
      <c r="D17" s="69" t="s">
        <v>37</v>
      </c>
      <c r="E17" s="70" t="s">
        <v>38</v>
      </c>
      <c r="F17" s="71">
        <v>125</v>
      </c>
      <c r="G17" s="69" t="s">
        <v>15</v>
      </c>
      <c r="H17" s="72" t="s">
        <v>16</v>
      </c>
      <c r="I17" s="73"/>
      <c r="J17" s="73"/>
      <c r="K17" s="73"/>
      <c r="L17" s="73"/>
      <c r="M17" s="73"/>
      <c r="N17" s="73"/>
      <c r="O17" s="73"/>
      <c r="P17" s="73"/>
    </row>
    <row r="18" spans="1:16" s="4" customFormat="1" ht="132" customHeight="1" x14ac:dyDescent="0.3">
      <c r="A18" s="14"/>
      <c r="B18" s="10"/>
      <c r="C18" s="10"/>
      <c r="D18" s="69"/>
      <c r="E18" s="70"/>
      <c r="F18" s="71"/>
      <c r="G18" s="69"/>
      <c r="H18" s="72"/>
    </row>
    <row r="19" spans="1:16" s="4" customFormat="1" ht="48.75" customHeight="1" x14ac:dyDescent="0.3">
      <c r="A19" s="14"/>
      <c r="B19" s="13" t="s">
        <v>35</v>
      </c>
      <c r="C19" s="60" t="s">
        <v>39</v>
      </c>
      <c r="D19" s="6" t="s">
        <v>40</v>
      </c>
      <c r="E19" s="8" t="s">
        <v>14</v>
      </c>
      <c r="F19" s="12">
        <v>124</v>
      </c>
      <c r="G19" s="6" t="s">
        <v>15</v>
      </c>
      <c r="H19" s="72"/>
    </row>
    <row r="20" spans="1:16" s="4" customFormat="1" ht="65.25" customHeight="1" x14ac:dyDescent="0.3">
      <c r="A20" s="14"/>
      <c r="B20" s="9"/>
      <c r="C20" s="74"/>
      <c r="D20" s="6" t="s">
        <v>41</v>
      </c>
      <c r="E20" s="8" t="s">
        <v>14</v>
      </c>
      <c r="F20" s="12">
        <v>37</v>
      </c>
      <c r="G20" s="6" t="s">
        <v>15</v>
      </c>
      <c r="H20" s="72"/>
    </row>
    <row r="21" spans="1:16" s="4" customFormat="1" ht="48.75" customHeight="1" x14ac:dyDescent="0.3">
      <c r="A21" s="14"/>
      <c r="B21" s="5" t="s">
        <v>11</v>
      </c>
      <c r="C21" s="5" t="s">
        <v>42</v>
      </c>
      <c r="D21" s="6" t="s">
        <v>43</v>
      </c>
      <c r="E21" s="11" t="s">
        <v>18</v>
      </c>
      <c r="F21" s="12">
        <v>24</v>
      </c>
      <c r="G21" s="6" t="s">
        <v>15</v>
      </c>
      <c r="H21" s="72"/>
      <c r="I21" s="22"/>
    </row>
    <row r="22" spans="1:16" s="4" customFormat="1" ht="48.75" customHeight="1" x14ac:dyDescent="0.3">
      <c r="A22" s="14"/>
      <c r="B22" s="14"/>
      <c r="C22" s="14"/>
      <c r="D22" s="6" t="s">
        <v>44</v>
      </c>
      <c r="E22" s="11" t="s">
        <v>18</v>
      </c>
      <c r="F22" s="12">
        <v>26</v>
      </c>
      <c r="G22" s="6" t="s">
        <v>15</v>
      </c>
      <c r="H22" s="72"/>
      <c r="I22" s="22"/>
    </row>
    <row r="23" spans="1:16" s="4" customFormat="1" ht="154.5" customHeight="1" x14ac:dyDescent="0.3">
      <c r="A23" s="14"/>
      <c r="B23" s="10"/>
      <c r="C23" s="10"/>
      <c r="D23" s="6" t="s">
        <v>45</v>
      </c>
      <c r="E23" s="11" t="s">
        <v>27</v>
      </c>
      <c r="F23" s="12">
        <v>20</v>
      </c>
      <c r="G23" s="6" t="s">
        <v>15</v>
      </c>
      <c r="H23" s="72"/>
      <c r="I23" s="22"/>
    </row>
    <row r="24" spans="1:16" s="4" customFormat="1" ht="37.5" x14ac:dyDescent="0.3">
      <c r="A24" s="14"/>
      <c r="B24" s="5" t="s">
        <v>11</v>
      </c>
      <c r="C24" s="60" t="s">
        <v>42</v>
      </c>
      <c r="D24" s="6" t="s">
        <v>46</v>
      </c>
      <c r="E24" s="8" t="s">
        <v>47</v>
      </c>
      <c r="F24" s="12">
        <v>19</v>
      </c>
      <c r="G24" s="6" t="s">
        <v>15</v>
      </c>
      <c r="H24" s="72"/>
      <c r="I24" s="22"/>
    </row>
    <row r="25" spans="1:16" s="4" customFormat="1" ht="48.75" customHeight="1" x14ac:dyDescent="0.3">
      <c r="A25" s="14"/>
      <c r="B25" s="14"/>
      <c r="C25" s="75"/>
      <c r="D25" s="6" t="s">
        <v>48</v>
      </c>
      <c r="E25" s="8" t="s">
        <v>47</v>
      </c>
      <c r="F25" s="12">
        <v>22</v>
      </c>
      <c r="G25" s="6" t="s">
        <v>15</v>
      </c>
      <c r="H25" s="72"/>
      <c r="I25" s="22"/>
    </row>
    <row r="26" spans="1:16" s="4" customFormat="1" ht="48.75" customHeight="1" x14ac:dyDescent="0.3">
      <c r="A26" s="14"/>
      <c r="B26" s="14"/>
      <c r="C26" s="75"/>
      <c r="D26" s="6" t="s">
        <v>49</v>
      </c>
      <c r="E26" s="8" t="s">
        <v>50</v>
      </c>
      <c r="F26" s="12">
        <v>13</v>
      </c>
      <c r="G26" s="6" t="s">
        <v>15</v>
      </c>
      <c r="H26" s="72"/>
      <c r="I26" s="22"/>
    </row>
    <row r="27" spans="1:16" s="4" customFormat="1" ht="48.75" customHeight="1" x14ac:dyDescent="0.3">
      <c r="A27" s="14"/>
      <c r="B27" s="14"/>
      <c r="C27" s="75"/>
      <c r="D27" s="6" t="s">
        <v>51</v>
      </c>
      <c r="E27" s="8" t="s">
        <v>50</v>
      </c>
      <c r="F27" s="12">
        <v>14</v>
      </c>
      <c r="G27" s="6" t="s">
        <v>15</v>
      </c>
      <c r="H27" s="72"/>
      <c r="I27" s="22"/>
    </row>
    <row r="28" spans="1:16" s="4" customFormat="1" ht="48.75" customHeight="1" x14ac:dyDescent="0.3">
      <c r="A28" s="14"/>
      <c r="B28" s="14"/>
      <c r="C28" s="75"/>
      <c r="D28" s="6" t="s">
        <v>52</v>
      </c>
      <c r="E28" s="8" t="s">
        <v>50</v>
      </c>
      <c r="F28" s="12">
        <v>10</v>
      </c>
      <c r="G28" s="6" t="s">
        <v>15</v>
      </c>
      <c r="H28" s="72"/>
      <c r="I28" s="22"/>
    </row>
    <row r="29" spans="1:16" s="4" customFormat="1" ht="48.75" customHeight="1" x14ac:dyDescent="0.3">
      <c r="A29" s="14"/>
      <c r="B29" s="14"/>
      <c r="C29" s="75"/>
      <c r="D29" s="6" t="s">
        <v>53</v>
      </c>
      <c r="E29" s="8" t="s">
        <v>50</v>
      </c>
      <c r="F29" s="12">
        <v>12</v>
      </c>
      <c r="G29" s="6" t="s">
        <v>15</v>
      </c>
      <c r="H29" s="72"/>
      <c r="I29" s="22"/>
    </row>
    <row r="30" spans="1:16" s="4" customFormat="1" ht="48.75" customHeight="1" x14ac:dyDescent="0.3">
      <c r="A30" s="14"/>
      <c r="B30" s="10"/>
      <c r="C30" s="76"/>
      <c r="D30" s="6" t="s">
        <v>54</v>
      </c>
      <c r="E30" s="8" t="s">
        <v>55</v>
      </c>
      <c r="F30" s="12">
        <v>12</v>
      </c>
      <c r="G30" s="6" t="s">
        <v>15</v>
      </c>
      <c r="H30" s="72"/>
      <c r="I30" s="22"/>
    </row>
    <row r="31" spans="1:16" s="4" customFormat="1" ht="48.75" customHeight="1" x14ac:dyDescent="0.3">
      <c r="A31" s="14"/>
      <c r="B31" s="5" t="s">
        <v>56</v>
      </c>
      <c r="C31" s="60" t="s">
        <v>57</v>
      </c>
      <c r="D31" s="6" t="s">
        <v>58</v>
      </c>
      <c r="E31" s="11" t="s">
        <v>59</v>
      </c>
      <c r="F31" s="12">
        <v>19</v>
      </c>
      <c r="G31" s="6" t="s">
        <v>15</v>
      </c>
      <c r="H31" s="72"/>
      <c r="I31" s="22"/>
    </row>
    <row r="32" spans="1:16" s="4" customFormat="1" ht="48.75" customHeight="1" x14ac:dyDescent="0.3">
      <c r="A32" s="14"/>
      <c r="B32" s="14"/>
      <c r="C32" s="75"/>
      <c r="D32" s="6" t="s">
        <v>43</v>
      </c>
      <c r="E32" s="11" t="s">
        <v>18</v>
      </c>
      <c r="F32" s="12">
        <v>24</v>
      </c>
      <c r="G32" s="6" t="s">
        <v>15</v>
      </c>
      <c r="H32" s="72"/>
      <c r="I32" s="22"/>
    </row>
    <row r="33" spans="1:9" s="4" customFormat="1" ht="48.75" customHeight="1" x14ac:dyDescent="0.3">
      <c r="A33" s="14"/>
      <c r="B33" s="14"/>
      <c r="C33" s="75"/>
      <c r="D33" s="6" t="s">
        <v>44</v>
      </c>
      <c r="E33" s="11" t="s">
        <v>18</v>
      </c>
      <c r="F33" s="12">
        <v>26</v>
      </c>
      <c r="G33" s="6" t="s">
        <v>15</v>
      </c>
      <c r="H33" s="72"/>
      <c r="I33" s="22"/>
    </row>
    <row r="34" spans="1:9" s="4" customFormat="1" ht="48.75" customHeight="1" x14ac:dyDescent="0.3">
      <c r="A34" s="14"/>
      <c r="B34" s="14"/>
      <c r="C34" s="75"/>
      <c r="D34" s="6" t="s">
        <v>45</v>
      </c>
      <c r="E34" s="11" t="s">
        <v>27</v>
      </c>
      <c r="F34" s="12">
        <v>20</v>
      </c>
      <c r="G34" s="6" t="s">
        <v>15</v>
      </c>
      <c r="H34" s="72"/>
      <c r="I34" s="22"/>
    </row>
    <row r="35" spans="1:9" s="4" customFormat="1" ht="48.75" customHeight="1" x14ac:dyDescent="0.3">
      <c r="A35" s="14"/>
      <c r="B35" s="14"/>
      <c r="C35" s="75"/>
      <c r="D35" s="6" t="s">
        <v>60</v>
      </c>
      <c r="E35" s="11" t="s">
        <v>59</v>
      </c>
      <c r="F35" s="12">
        <v>12</v>
      </c>
      <c r="G35" s="6" t="s">
        <v>15</v>
      </c>
      <c r="H35" s="72"/>
    </row>
    <row r="36" spans="1:9" s="4" customFormat="1" ht="48.75" customHeight="1" x14ac:dyDescent="0.3">
      <c r="A36" s="14"/>
      <c r="B36" s="14"/>
      <c r="C36" s="75"/>
      <c r="D36" s="6" t="s">
        <v>61</v>
      </c>
      <c r="E36" s="11" t="s">
        <v>59</v>
      </c>
      <c r="F36" s="12">
        <v>13</v>
      </c>
      <c r="G36" s="6" t="s">
        <v>15</v>
      </c>
      <c r="H36" s="72"/>
    </row>
    <row r="37" spans="1:9" s="4" customFormat="1" ht="48.75" customHeight="1" x14ac:dyDescent="0.3">
      <c r="A37" s="14"/>
      <c r="B37" s="14"/>
      <c r="C37" s="75"/>
      <c r="D37" s="6" t="s">
        <v>62</v>
      </c>
      <c r="E37" s="8" t="s">
        <v>47</v>
      </c>
      <c r="F37" s="12">
        <v>10</v>
      </c>
      <c r="G37" s="6" t="s">
        <v>15</v>
      </c>
      <c r="H37" s="72"/>
    </row>
    <row r="38" spans="1:9" s="4" customFormat="1" ht="48.75" customHeight="1" x14ac:dyDescent="0.3">
      <c r="A38" s="14"/>
      <c r="B38" s="14"/>
      <c r="C38" s="75"/>
      <c r="D38" s="6" t="s">
        <v>63</v>
      </c>
      <c r="E38" s="8" t="s">
        <v>50</v>
      </c>
      <c r="F38" s="12">
        <v>5</v>
      </c>
      <c r="G38" s="6" t="s">
        <v>15</v>
      </c>
      <c r="H38" s="72"/>
    </row>
    <row r="39" spans="1:9" s="4" customFormat="1" ht="48.75" customHeight="1" x14ac:dyDescent="0.3">
      <c r="A39" s="14"/>
      <c r="B39" s="14"/>
      <c r="C39" s="76"/>
      <c r="D39" s="6" t="s">
        <v>46</v>
      </c>
      <c r="E39" s="8" t="s">
        <v>47</v>
      </c>
      <c r="F39" s="12">
        <v>19</v>
      </c>
      <c r="G39" s="6" t="s">
        <v>15</v>
      </c>
      <c r="H39" s="72"/>
    </row>
    <row r="40" spans="1:9" s="4" customFormat="1" ht="75.75" customHeight="1" x14ac:dyDescent="0.3">
      <c r="A40" s="14"/>
      <c r="B40" s="14"/>
      <c r="C40" s="60" t="s">
        <v>57</v>
      </c>
      <c r="D40" s="6" t="s">
        <v>48</v>
      </c>
      <c r="E40" s="8" t="s">
        <v>47</v>
      </c>
      <c r="F40" s="12">
        <v>22</v>
      </c>
      <c r="G40" s="6" t="s">
        <v>15</v>
      </c>
      <c r="H40" s="72"/>
    </row>
    <row r="41" spans="1:9" s="4" customFormat="1" ht="48.75" customHeight="1" x14ac:dyDescent="0.3">
      <c r="A41" s="14"/>
      <c r="B41" s="14"/>
      <c r="C41" s="75"/>
      <c r="D41" s="6" t="s">
        <v>64</v>
      </c>
      <c r="E41" s="8" t="s">
        <v>50</v>
      </c>
      <c r="F41" s="12">
        <v>13</v>
      </c>
      <c r="G41" s="6" t="s">
        <v>15</v>
      </c>
      <c r="H41" s="72"/>
    </row>
    <row r="42" spans="1:9" s="4" customFormat="1" ht="48.75" customHeight="1" x14ac:dyDescent="0.3">
      <c r="A42" s="14"/>
      <c r="B42" s="14"/>
      <c r="C42" s="75"/>
      <c r="D42" s="6" t="s">
        <v>65</v>
      </c>
      <c r="E42" s="8" t="s">
        <v>38</v>
      </c>
      <c r="F42" s="12">
        <v>6.35</v>
      </c>
      <c r="G42" s="6" t="s">
        <v>15</v>
      </c>
      <c r="H42" s="72"/>
    </row>
    <row r="43" spans="1:9" s="4" customFormat="1" ht="48.75" customHeight="1" x14ac:dyDescent="0.3">
      <c r="A43" s="14"/>
      <c r="B43" s="14"/>
      <c r="C43" s="75"/>
      <c r="D43" s="6" t="s">
        <v>52</v>
      </c>
      <c r="E43" s="8" t="s">
        <v>50</v>
      </c>
      <c r="F43" s="12">
        <v>10</v>
      </c>
      <c r="G43" s="6" t="s">
        <v>15</v>
      </c>
      <c r="H43" s="72"/>
    </row>
    <row r="44" spans="1:9" s="4" customFormat="1" ht="48.75" customHeight="1" x14ac:dyDescent="0.3">
      <c r="A44" s="14"/>
      <c r="B44" s="14"/>
      <c r="C44" s="75"/>
      <c r="D44" s="6" t="s">
        <v>53</v>
      </c>
      <c r="E44" s="8" t="s">
        <v>50</v>
      </c>
      <c r="F44" s="12">
        <v>12</v>
      </c>
      <c r="G44" s="6" t="s">
        <v>15</v>
      </c>
      <c r="H44" s="72"/>
    </row>
    <row r="45" spans="1:9" s="4" customFormat="1" ht="48.75" customHeight="1" x14ac:dyDescent="0.3">
      <c r="A45" s="14"/>
      <c r="B45" s="14"/>
      <c r="C45" s="75"/>
      <c r="D45" s="6" t="s">
        <v>54</v>
      </c>
      <c r="E45" s="8" t="s">
        <v>55</v>
      </c>
      <c r="F45" s="12">
        <v>12</v>
      </c>
      <c r="G45" s="6" t="s">
        <v>15</v>
      </c>
      <c r="H45" s="72"/>
    </row>
    <row r="46" spans="1:9" s="4" customFormat="1" ht="48.75" customHeight="1" x14ac:dyDescent="0.3">
      <c r="A46" s="10"/>
      <c r="B46" s="10"/>
      <c r="C46" s="76"/>
      <c r="D46" s="6" t="s">
        <v>66</v>
      </c>
      <c r="E46" s="8" t="s">
        <v>38</v>
      </c>
      <c r="F46" s="12">
        <v>4</v>
      </c>
      <c r="G46" s="6" t="s">
        <v>15</v>
      </c>
      <c r="H46" s="72"/>
    </row>
    <row r="47" spans="1:9" s="4" customFormat="1" ht="48.75" customHeight="1" x14ac:dyDescent="0.3">
      <c r="A47" s="66" t="s">
        <v>28</v>
      </c>
      <c r="B47" s="67"/>
      <c r="C47" s="67"/>
      <c r="D47" s="67"/>
      <c r="E47" s="67"/>
      <c r="F47" s="15">
        <f>SUM(F17:F46)</f>
        <v>685.35</v>
      </c>
      <c r="G47" s="6"/>
      <c r="H47" s="8"/>
    </row>
    <row r="48" spans="1:9" s="19" customFormat="1" ht="112.5" x14ac:dyDescent="0.25">
      <c r="A48" s="69" t="s">
        <v>29</v>
      </c>
      <c r="B48" s="6" t="s">
        <v>67</v>
      </c>
      <c r="C48" s="6" t="s">
        <v>68</v>
      </c>
      <c r="D48" s="6" t="s">
        <v>69</v>
      </c>
      <c r="E48" s="20" t="s">
        <v>14</v>
      </c>
      <c r="F48" s="12">
        <v>140</v>
      </c>
      <c r="G48" s="6" t="s">
        <v>15</v>
      </c>
      <c r="H48" s="72" t="s">
        <v>16</v>
      </c>
    </row>
    <row r="49" spans="1:8" s="19" customFormat="1" x14ac:dyDescent="0.25">
      <c r="A49" s="69"/>
      <c r="B49" s="69" t="s">
        <v>30</v>
      </c>
      <c r="C49" s="69" t="s">
        <v>70</v>
      </c>
      <c r="D49" s="69" t="s">
        <v>71</v>
      </c>
      <c r="E49" s="70" t="s">
        <v>14</v>
      </c>
      <c r="F49" s="71">
        <v>86</v>
      </c>
      <c r="G49" s="69" t="s">
        <v>15</v>
      </c>
      <c r="H49" s="72"/>
    </row>
    <row r="50" spans="1:8" s="19" customFormat="1" ht="72.75" customHeight="1" x14ac:dyDescent="0.25">
      <c r="A50" s="69"/>
      <c r="B50" s="69"/>
      <c r="C50" s="69"/>
      <c r="D50" s="69"/>
      <c r="E50" s="70"/>
      <c r="F50" s="71"/>
      <c r="G50" s="69"/>
      <c r="H50" s="72"/>
    </row>
    <row r="51" spans="1:8" s="19" customFormat="1" ht="97.5" customHeight="1" x14ac:dyDescent="0.25">
      <c r="A51" s="69"/>
      <c r="B51" s="6" t="s">
        <v>30</v>
      </c>
      <c r="C51" s="6" t="s">
        <v>72</v>
      </c>
      <c r="D51" s="6" t="s">
        <v>69</v>
      </c>
      <c r="E51" s="20" t="s">
        <v>22</v>
      </c>
      <c r="F51" s="12">
        <v>70</v>
      </c>
      <c r="G51" s="6" t="s">
        <v>15</v>
      </c>
      <c r="H51" s="72"/>
    </row>
    <row r="52" spans="1:8" s="19" customFormat="1" ht="48.75" customHeight="1" x14ac:dyDescent="0.25">
      <c r="A52" s="69"/>
      <c r="B52" s="69" t="s">
        <v>73</v>
      </c>
      <c r="C52" s="69" t="s">
        <v>74</v>
      </c>
      <c r="D52" s="6" t="s">
        <v>75</v>
      </c>
      <c r="E52" s="11" t="s">
        <v>22</v>
      </c>
      <c r="F52" s="12">
        <v>30</v>
      </c>
      <c r="G52" s="6" t="s">
        <v>15</v>
      </c>
      <c r="H52" s="72"/>
    </row>
    <row r="53" spans="1:8" s="19" customFormat="1" ht="63" customHeight="1" x14ac:dyDescent="0.25">
      <c r="A53" s="69"/>
      <c r="B53" s="69"/>
      <c r="C53" s="69"/>
      <c r="D53" s="6" t="s">
        <v>76</v>
      </c>
      <c r="E53" s="20" t="s">
        <v>22</v>
      </c>
      <c r="F53" s="7">
        <v>62</v>
      </c>
      <c r="G53" s="6" t="s">
        <v>15</v>
      </c>
      <c r="H53" s="72"/>
    </row>
    <row r="54" spans="1:8" s="19" customFormat="1" ht="48.75" customHeight="1" x14ac:dyDescent="0.25">
      <c r="A54" s="69"/>
      <c r="B54" s="69" t="s">
        <v>77</v>
      </c>
      <c r="C54" s="69" t="s">
        <v>78</v>
      </c>
      <c r="D54" s="6" t="s">
        <v>75</v>
      </c>
      <c r="E54" s="11" t="s">
        <v>14</v>
      </c>
      <c r="F54" s="12">
        <v>60</v>
      </c>
      <c r="G54" s="6" t="s">
        <v>15</v>
      </c>
      <c r="H54" s="72"/>
    </row>
    <row r="55" spans="1:8" s="19" customFormat="1" ht="67.5" customHeight="1" x14ac:dyDescent="0.25">
      <c r="A55" s="69"/>
      <c r="B55" s="69"/>
      <c r="C55" s="69"/>
      <c r="D55" s="6" t="s">
        <v>76</v>
      </c>
      <c r="E55" s="20" t="s">
        <v>14</v>
      </c>
      <c r="F55" s="12">
        <v>124</v>
      </c>
      <c r="G55" s="6" t="s">
        <v>15</v>
      </c>
      <c r="H55" s="72"/>
    </row>
    <row r="56" spans="1:8" s="19" customFormat="1" ht="123.75" customHeight="1" x14ac:dyDescent="0.25">
      <c r="A56" s="69"/>
      <c r="B56" s="6" t="s">
        <v>79</v>
      </c>
      <c r="C56" s="6" t="s">
        <v>80</v>
      </c>
      <c r="D56" s="6" t="s">
        <v>81</v>
      </c>
      <c r="E56" s="20" t="s">
        <v>14</v>
      </c>
      <c r="F56" s="12">
        <v>126</v>
      </c>
      <c r="G56" s="6" t="s">
        <v>15</v>
      </c>
      <c r="H56" s="72"/>
    </row>
    <row r="57" spans="1:8" s="19" customFormat="1" ht="109.5" customHeight="1" x14ac:dyDescent="0.25">
      <c r="A57" s="69"/>
      <c r="B57" s="6" t="s">
        <v>82</v>
      </c>
      <c r="C57" s="6" t="s">
        <v>83</v>
      </c>
      <c r="D57" s="6" t="s">
        <v>81</v>
      </c>
      <c r="E57" s="20" t="s">
        <v>22</v>
      </c>
      <c r="F57" s="12">
        <v>63</v>
      </c>
      <c r="G57" s="6" t="s">
        <v>15</v>
      </c>
      <c r="H57" s="72"/>
    </row>
    <row r="58" spans="1:8" s="19" customFormat="1" ht="48.75" customHeight="1" x14ac:dyDescent="0.25">
      <c r="A58" s="66" t="s">
        <v>28</v>
      </c>
      <c r="B58" s="67"/>
      <c r="C58" s="67"/>
      <c r="D58" s="67"/>
      <c r="E58" s="67"/>
      <c r="F58" s="15">
        <f>SUM(F48:F57)</f>
        <v>761</v>
      </c>
      <c r="G58" s="6"/>
      <c r="H58" s="8"/>
    </row>
    <row r="59" spans="1:8" s="19" customFormat="1" ht="93.75" x14ac:dyDescent="0.25">
      <c r="A59" s="77" t="s">
        <v>84</v>
      </c>
      <c r="B59" s="25" t="s">
        <v>85</v>
      </c>
      <c r="C59" s="24" t="s">
        <v>86</v>
      </c>
      <c r="D59" s="24" t="s">
        <v>87</v>
      </c>
      <c r="E59" s="24">
        <v>1</v>
      </c>
      <c r="F59" s="26">
        <v>93.033330000000007</v>
      </c>
      <c r="G59" s="24" t="s">
        <v>88</v>
      </c>
      <c r="H59" s="69" t="s">
        <v>89</v>
      </c>
    </row>
    <row r="60" spans="1:8" s="19" customFormat="1" ht="93.75" x14ac:dyDescent="0.25">
      <c r="A60" s="77"/>
      <c r="B60" s="25" t="s">
        <v>85</v>
      </c>
      <c r="C60" s="24" t="s">
        <v>90</v>
      </c>
      <c r="D60" s="24" t="s">
        <v>91</v>
      </c>
      <c r="E60" s="24">
        <v>2</v>
      </c>
      <c r="F60" s="26">
        <v>164.88533000000001</v>
      </c>
      <c r="G60" s="24" t="s">
        <v>88</v>
      </c>
      <c r="H60" s="69"/>
    </row>
    <row r="61" spans="1:8" s="19" customFormat="1" ht="75" x14ac:dyDescent="0.25">
      <c r="A61" s="77"/>
      <c r="B61" s="24" t="s">
        <v>92</v>
      </c>
      <c r="C61" s="24" t="s">
        <v>93</v>
      </c>
      <c r="D61" s="24" t="s">
        <v>94</v>
      </c>
      <c r="E61" s="24">
        <v>2</v>
      </c>
      <c r="F61" s="26">
        <v>167.2</v>
      </c>
      <c r="G61" s="24" t="s">
        <v>88</v>
      </c>
      <c r="H61" s="69"/>
    </row>
    <row r="62" spans="1:8" s="19" customFormat="1" ht="84.75" customHeight="1" x14ac:dyDescent="0.25">
      <c r="A62" s="77"/>
      <c r="B62" s="24" t="s">
        <v>92</v>
      </c>
      <c r="C62" s="24" t="s">
        <v>95</v>
      </c>
      <c r="D62" s="24" t="s">
        <v>96</v>
      </c>
      <c r="E62" s="24">
        <v>8</v>
      </c>
      <c r="F62" s="26">
        <v>364.36</v>
      </c>
      <c r="G62" s="24" t="s">
        <v>88</v>
      </c>
      <c r="H62" s="69"/>
    </row>
    <row r="63" spans="1:8" s="19" customFormat="1" ht="48.75" customHeight="1" x14ac:dyDescent="0.25">
      <c r="A63" s="66" t="s">
        <v>28</v>
      </c>
      <c r="B63" s="67"/>
      <c r="C63" s="67"/>
      <c r="D63" s="67"/>
      <c r="E63" s="67"/>
      <c r="F63" s="15">
        <f>SUM(F59:F62)</f>
        <v>789.47865999999999</v>
      </c>
      <c r="G63" s="6"/>
      <c r="H63" s="8"/>
    </row>
    <row r="64" spans="1:8" s="19" customFormat="1" ht="112.5" x14ac:dyDescent="0.25">
      <c r="A64" s="6" t="s">
        <v>97</v>
      </c>
      <c r="B64" s="8" t="s">
        <v>98</v>
      </c>
      <c r="C64" s="6" t="s">
        <v>99</v>
      </c>
      <c r="D64" s="6" t="s">
        <v>100</v>
      </c>
      <c r="E64" s="6">
        <v>2</v>
      </c>
      <c r="F64" s="7">
        <v>140.25</v>
      </c>
      <c r="G64" s="8" t="s">
        <v>101</v>
      </c>
      <c r="H64" s="6" t="s">
        <v>102</v>
      </c>
    </row>
    <row r="65" spans="1:8" s="19" customFormat="1" ht="48.75" customHeight="1" x14ac:dyDescent="0.25">
      <c r="A65" s="66" t="s">
        <v>28</v>
      </c>
      <c r="B65" s="67"/>
      <c r="C65" s="67"/>
      <c r="D65" s="67"/>
      <c r="E65" s="67"/>
      <c r="F65" s="18">
        <f>SUM(F64:F64)</f>
        <v>140.25</v>
      </c>
      <c r="G65" s="8"/>
      <c r="H65" s="8"/>
    </row>
    <row r="66" spans="1:8" s="19" customFormat="1" ht="48.75" customHeight="1" x14ac:dyDescent="0.25">
      <c r="A66" s="69" t="s">
        <v>103</v>
      </c>
      <c r="B66" s="69" t="s">
        <v>104</v>
      </c>
      <c r="C66" s="69" t="s">
        <v>105</v>
      </c>
      <c r="D66" s="6" t="s">
        <v>106</v>
      </c>
      <c r="E66" s="20" t="s">
        <v>22</v>
      </c>
      <c r="F66" s="7">
        <v>66</v>
      </c>
      <c r="G66" s="6" t="s">
        <v>15</v>
      </c>
      <c r="H66" s="72" t="s">
        <v>16</v>
      </c>
    </row>
    <row r="67" spans="1:8" s="19" customFormat="1" ht="48.75" customHeight="1" x14ac:dyDescent="0.25">
      <c r="A67" s="69"/>
      <c r="B67" s="69"/>
      <c r="C67" s="69"/>
      <c r="D67" s="6" t="s">
        <v>107</v>
      </c>
      <c r="E67" s="20" t="s">
        <v>22</v>
      </c>
      <c r="F67" s="7">
        <v>89</v>
      </c>
      <c r="G67" s="6" t="s">
        <v>15</v>
      </c>
      <c r="H67" s="72"/>
    </row>
    <row r="68" spans="1:8" s="19" customFormat="1" ht="48.75" customHeight="1" x14ac:dyDescent="0.25">
      <c r="A68" s="69"/>
      <c r="B68" s="69"/>
      <c r="C68" s="69"/>
      <c r="D68" s="6" t="s">
        <v>108</v>
      </c>
      <c r="E68" s="20" t="s">
        <v>22</v>
      </c>
      <c r="F68" s="7">
        <v>100</v>
      </c>
      <c r="G68" s="6" t="s">
        <v>15</v>
      </c>
      <c r="H68" s="72"/>
    </row>
    <row r="69" spans="1:8" s="19" customFormat="1" ht="48.75" customHeight="1" x14ac:dyDescent="0.25">
      <c r="A69" s="66" t="s">
        <v>28</v>
      </c>
      <c r="B69" s="67"/>
      <c r="C69" s="67"/>
      <c r="D69" s="67"/>
      <c r="E69" s="67"/>
      <c r="F69" s="18">
        <f>SUM(F66:F68)</f>
        <v>255</v>
      </c>
      <c r="G69" s="6"/>
      <c r="H69" s="8"/>
    </row>
    <row r="70" spans="1:8" s="19" customFormat="1" ht="48.75" customHeight="1" x14ac:dyDescent="0.25">
      <c r="A70" s="69" t="s">
        <v>109</v>
      </c>
      <c r="B70" s="69" t="s">
        <v>110</v>
      </c>
      <c r="C70" s="69" t="s">
        <v>111</v>
      </c>
      <c r="D70" s="6" t="s">
        <v>75</v>
      </c>
      <c r="E70" s="20" t="s">
        <v>112</v>
      </c>
      <c r="F70" s="12">
        <v>90</v>
      </c>
      <c r="G70" s="6" t="s">
        <v>15</v>
      </c>
      <c r="H70" s="72" t="s">
        <v>16</v>
      </c>
    </row>
    <row r="71" spans="1:8" s="19" customFormat="1" ht="76.5" customHeight="1" x14ac:dyDescent="0.25">
      <c r="A71" s="69"/>
      <c r="B71" s="69"/>
      <c r="C71" s="69"/>
      <c r="D71" s="6" t="s">
        <v>81</v>
      </c>
      <c r="E71" s="20" t="s">
        <v>113</v>
      </c>
      <c r="F71" s="12">
        <v>189</v>
      </c>
      <c r="G71" s="6" t="s">
        <v>15</v>
      </c>
      <c r="H71" s="72"/>
    </row>
    <row r="72" spans="1:8" s="19" customFormat="1" ht="48.75" customHeight="1" x14ac:dyDescent="0.25">
      <c r="A72" s="69"/>
      <c r="B72" s="69" t="s">
        <v>114</v>
      </c>
      <c r="C72" s="69" t="s">
        <v>115</v>
      </c>
      <c r="D72" s="6" t="s">
        <v>75</v>
      </c>
      <c r="E72" s="20" t="s">
        <v>14</v>
      </c>
      <c r="F72" s="12">
        <v>60</v>
      </c>
      <c r="G72" s="6" t="s">
        <v>15</v>
      </c>
      <c r="H72" s="72"/>
    </row>
    <row r="73" spans="1:8" s="19" customFormat="1" ht="70.5" customHeight="1" x14ac:dyDescent="0.25">
      <c r="A73" s="69"/>
      <c r="B73" s="69"/>
      <c r="C73" s="69"/>
      <c r="D73" s="6" t="s">
        <v>76</v>
      </c>
      <c r="E73" s="20" t="s">
        <v>14</v>
      </c>
      <c r="F73" s="12">
        <v>124</v>
      </c>
      <c r="G73" s="6" t="s">
        <v>15</v>
      </c>
      <c r="H73" s="72"/>
    </row>
    <row r="74" spans="1:8" s="19" customFormat="1" ht="48.75" customHeight="1" x14ac:dyDescent="0.25">
      <c r="A74" s="66" t="s">
        <v>28</v>
      </c>
      <c r="B74" s="67"/>
      <c r="C74" s="67"/>
      <c r="D74" s="67"/>
      <c r="E74" s="67"/>
      <c r="F74" s="15">
        <f>SUM(F70:F73)</f>
        <v>463</v>
      </c>
      <c r="G74" s="6"/>
      <c r="H74" s="8"/>
    </row>
    <row r="75" spans="1:8" s="19" customFormat="1" ht="48.75" customHeight="1" x14ac:dyDescent="0.25">
      <c r="A75" s="60" t="s">
        <v>116</v>
      </c>
      <c r="B75" s="60" t="s">
        <v>117</v>
      </c>
      <c r="C75" s="60" t="s">
        <v>118</v>
      </c>
      <c r="D75" s="24" t="s">
        <v>119</v>
      </c>
      <c r="E75" s="27" t="s">
        <v>120</v>
      </c>
      <c r="F75" s="12">
        <v>100</v>
      </c>
      <c r="G75" s="28">
        <v>45901</v>
      </c>
      <c r="H75" s="60" t="s">
        <v>121</v>
      </c>
    </row>
    <row r="76" spans="1:8" s="19" customFormat="1" ht="97.5" customHeight="1" x14ac:dyDescent="0.25">
      <c r="A76" s="78"/>
      <c r="B76" s="78"/>
      <c r="C76" s="78"/>
      <c r="D76" s="24" t="s">
        <v>122</v>
      </c>
      <c r="E76" s="29" t="s">
        <v>123</v>
      </c>
      <c r="F76" s="12">
        <v>96.8</v>
      </c>
      <c r="G76" s="28">
        <v>45901</v>
      </c>
      <c r="H76" s="79"/>
    </row>
    <row r="77" spans="1:8" s="19" customFormat="1" ht="48.75" customHeight="1" x14ac:dyDescent="0.25">
      <c r="A77" s="66" t="s">
        <v>28</v>
      </c>
      <c r="B77" s="67"/>
      <c r="C77" s="67"/>
      <c r="D77" s="67"/>
      <c r="E77" s="67"/>
      <c r="F77" s="15">
        <f>SUM(F75:F76)</f>
        <v>196.8</v>
      </c>
      <c r="G77" s="16"/>
      <c r="H77" s="8"/>
    </row>
    <row r="78" spans="1:8" s="19" customFormat="1" ht="48.75" customHeight="1" x14ac:dyDescent="0.25">
      <c r="A78" s="67" t="s">
        <v>124</v>
      </c>
      <c r="B78" s="67"/>
      <c r="C78" s="67"/>
      <c r="D78" s="67"/>
      <c r="E78" s="67"/>
      <c r="F78" s="15">
        <f>F47+F58+F63+F65+F69+F74+F77</f>
        <v>3290.8786600000003</v>
      </c>
      <c r="G78" s="16"/>
      <c r="H78" s="8"/>
    </row>
    <row r="79" spans="1:8" s="19" customFormat="1" ht="48.75" customHeight="1" x14ac:dyDescent="0.25">
      <c r="A79" s="68" t="s">
        <v>125</v>
      </c>
      <c r="B79" s="68"/>
      <c r="C79" s="68"/>
      <c r="D79" s="68"/>
      <c r="E79" s="68"/>
      <c r="F79" s="68"/>
      <c r="G79" s="68"/>
      <c r="H79" s="8"/>
    </row>
    <row r="80" spans="1:8" s="19" customFormat="1" ht="48.75" customHeight="1" x14ac:dyDescent="0.25">
      <c r="A80" s="80" t="s">
        <v>10</v>
      </c>
      <c r="B80" s="80" t="s">
        <v>126</v>
      </c>
      <c r="C80" s="80" t="s">
        <v>127</v>
      </c>
      <c r="D80" s="24" t="s">
        <v>128</v>
      </c>
      <c r="E80" s="6">
        <v>2</v>
      </c>
      <c r="F80" s="26">
        <v>86.100000000000009</v>
      </c>
      <c r="G80" s="24" t="s">
        <v>129</v>
      </c>
      <c r="H80" s="60" t="s">
        <v>130</v>
      </c>
    </row>
    <row r="81" spans="1:8" s="19" customFormat="1" ht="48.75" customHeight="1" x14ac:dyDescent="0.25">
      <c r="A81" s="75"/>
      <c r="B81" s="75"/>
      <c r="C81" s="75"/>
      <c r="D81" s="24" t="s">
        <v>131</v>
      </c>
      <c r="E81" s="6">
        <v>1</v>
      </c>
      <c r="F81" s="26">
        <v>80.850000000000009</v>
      </c>
      <c r="G81" s="24" t="s">
        <v>129</v>
      </c>
      <c r="H81" s="75"/>
    </row>
    <row r="82" spans="1:8" s="19" customFormat="1" ht="48.75" customHeight="1" x14ac:dyDescent="0.25">
      <c r="A82" s="75"/>
      <c r="B82" s="75"/>
      <c r="C82" s="75"/>
      <c r="D82" s="24" t="s">
        <v>132</v>
      </c>
      <c r="E82" s="6">
        <v>2</v>
      </c>
      <c r="F82" s="26">
        <v>262.5</v>
      </c>
      <c r="G82" s="24" t="s">
        <v>129</v>
      </c>
      <c r="H82" s="75"/>
    </row>
    <row r="83" spans="1:8" s="19" customFormat="1" ht="48.75" customHeight="1" x14ac:dyDescent="0.25">
      <c r="A83" s="75"/>
      <c r="B83" s="75"/>
      <c r="C83" s="75"/>
      <c r="D83" s="24" t="s">
        <v>133</v>
      </c>
      <c r="E83" s="6">
        <v>3</v>
      </c>
      <c r="F83" s="26">
        <v>51.45</v>
      </c>
      <c r="G83" s="24" t="s">
        <v>129</v>
      </c>
      <c r="H83" s="75"/>
    </row>
    <row r="84" spans="1:8" s="19" customFormat="1" ht="48.75" customHeight="1" x14ac:dyDescent="0.25">
      <c r="A84" s="75"/>
      <c r="B84" s="75"/>
      <c r="C84" s="75"/>
      <c r="D84" s="24" t="s">
        <v>134</v>
      </c>
      <c r="E84" s="6">
        <v>2</v>
      </c>
      <c r="F84" s="26">
        <v>21</v>
      </c>
      <c r="G84" s="24" t="s">
        <v>129</v>
      </c>
      <c r="H84" s="75"/>
    </row>
    <row r="85" spans="1:8" s="19" customFormat="1" ht="48.75" customHeight="1" x14ac:dyDescent="0.25">
      <c r="A85" s="75"/>
      <c r="B85" s="75"/>
      <c r="C85" s="75"/>
      <c r="D85" s="24" t="s">
        <v>135</v>
      </c>
      <c r="E85" s="6">
        <v>2</v>
      </c>
      <c r="F85" s="26">
        <v>14.700000000000001</v>
      </c>
      <c r="G85" s="24" t="s">
        <v>129</v>
      </c>
      <c r="H85" s="75"/>
    </row>
    <row r="86" spans="1:8" s="19" customFormat="1" ht="48.75" customHeight="1" x14ac:dyDescent="0.25">
      <c r="A86" s="75"/>
      <c r="B86" s="75"/>
      <c r="C86" s="75"/>
      <c r="D86" s="24" t="s">
        <v>136</v>
      </c>
      <c r="E86" s="6">
        <v>2</v>
      </c>
      <c r="F86" s="26">
        <v>115.5</v>
      </c>
      <c r="G86" s="24" t="s">
        <v>129</v>
      </c>
      <c r="H86" s="75"/>
    </row>
    <row r="87" spans="1:8" s="19" customFormat="1" ht="48.75" customHeight="1" x14ac:dyDescent="0.25">
      <c r="A87" s="75"/>
      <c r="B87" s="76"/>
      <c r="C87" s="76"/>
      <c r="D87" s="24" t="s">
        <v>137</v>
      </c>
      <c r="E87" s="6">
        <v>3</v>
      </c>
      <c r="F87" s="26">
        <v>21</v>
      </c>
      <c r="G87" s="24" t="s">
        <v>129</v>
      </c>
      <c r="H87" s="75"/>
    </row>
    <row r="88" spans="1:8" s="19" customFormat="1" ht="48.75" customHeight="1" x14ac:dyDescent="0.25">
      <c r="A88" s="75"/>
      <c r="B88" s="30" t="s">
        <v>19</v>
      </c>
      <c r="C88" s="80" t="s">
        <v>138</v>
      </c>
      <c r="D88" s="24" t="s">
        <v>139</v>
      </c>
      <c r="E88" s="6">
        <v>1</v>
      </c>
      <c r="F88" s="26">
        <v>56.7</v>
      </c>
      <c r="G88" s="24" t="s">
        <v>129</v>
      </c>
      <c r="H88" s="75"/>
    </row>
    <row r="89" spans="1:8" s="19" customFormat="1" ht="48.75" customHeight="1" x14ac:dyDescent="0.25">
      <c r="A89" s="75"/>
      <c r="B89" s="75"/>
      <c r="C89" s="75"/>
      <c r="D89" s="24" t="s">
        <v>140</v>
      </c>
      <c r="E89" s="6">
        <v>1</v>
      </c>
      <c r="F89" s="26">
        <v>26.25</v>
      </c>
      <c r="G89" s="24" t="s">
        <v>129</v>
      </c>
      <c r="H89" s="75"/>
    </row>
    <row r="90" spans="1:8" s="19" customFormat="1" ht="48.75" customHeight="1" x14ac:dyDescent="0.25">
      <c r="A90" s="75"/>
      <c r="B90" s="75"/>
      <c r="C90" s="75"/>
      <c r="D90" s="24" t="s">
        <v>141</v>
      </c>
      <c r="E90" s="6">
        <v>3</v>
      </c>
      <c r="F90" s="26">
        <v>252</v>
      </c>
      <c r="G90" s="24" t="s">
        <v>129</v>
      </c>
      <c r="H90" s="75"/>
    </row>
    <row r="91" spans="1:8" s="19" customFormat="1" ht="48.75" customHeight="1" x14ac:dyDescent="0.25">
      <c r="A91" s="75"/>
      <c r="B91" s="75"/>
      <c r="C91" s="75"/>
      <c r="D91" s="24" t="s">
        <v>142</v>
      </c>
      <c r="E91" s="6">
        <v>1</v>
      </c>
      <c r="F91" s="26">
        <v>71.400000000000006</v>
      </c>
      <c r="G91" s="24" t="s">
        <v>129</v>
      </c>
      <c r="H91" s="75"/>
    </row>
    <row r="92" spans="1:8" s="19" customFormat="1" ht="48.75" customHeight="1" x14ac:dyDescent="0.25">
      <c r="A92" s="75"/>
      <c r="B92" s="75"/>
      <c r="C92" s="75"/>
      <c r="D92" s="24" t="s">
        <v>143</v>
      </c>
      <c r="E92" s="6">
        <v>1</v>
      </c>
      <c r="F92" s="26">
        <v>51.45</v>
      </c>
      <c r="G92" s="24" t="s">
        <v>129</v>
      </c>
      <c r="H92" s="75"/>
    </row>
    <row r="93" spans="1:8" s="19" customFormat="1" ht="48.75" customHeight="1" x14ac:dyDescent="0.25">
      <c r="A93" s="75"/>
      <c r="B93" s="75"/>
      <c r="C93" s="75"/>
      <c r="D93" s="24" t="s">
        <v>128</v>
      </c>
      <c r="E93" s="6">
        <v>2</v>
      </c>
      <c r="F93" s="26">
        <v>86.100000000000009</v>
      </c>
      <c r="G93" s="24" t="s">
        <v>129</v>
      </c>
      <c r="H93" s="75"/>
    </row>
    <row r="94" spans="1:8" s="19" customFormat="1" ht="48.75" customHeight="1" x14ac:dyDescent="0.25">
      <c r="A94" s="75"/>
      <c r="B94" s="75"/>
      <c r="C94" s="75"/>
      <c r="D94" s="24" t="s">
        <v>144</v>
      </c>
      <c r="E94" s="6">
        <v>3</v>
      </c>
      <c r="F94" s="26">
        <v>126</v>
      </c>
      <c r="G94" s="24" t="s">
        <v>129</v>
      </c>
      <c r="H94" s="75"/>
    </row>
    <row r="95" spans="1:8" s="19" customFormat="1" ht="48.75" customHeight="1" x14ac:dyDescent="0.25">
      <c r="A95" s="75"/>
      <c r="B95" s="75"/>
      <c r="C95" s="75"/>
      <c r="D95" s="24" t="s">
        <v>134</v>
      </c>
      <c r="E95" s="6">
        <v>2</v>
      </c>
      <c r="F95" s="26">
        <v>21</v>
      </c>
      <c r="G95" s="24" t="s">
        <v>129</v>
      </c>
      <c r="H95" s="75"/>
    </row>
    <row r="96" spans="1:8" s="19" customFormat="1" ht="48.75" customHeight="1" x14ac:dyDescent="0.25">
      <c r="A96" s="75"/>
      <c r="B96" s="75"/>
      <c r="C96" s="75"/>
      <c r="D96" s="24" t="s">
        <v>145</v>
      </c>
      <c r="E96" s="6">
        <v>3</v>
      </c>
      <c r="F96" s="26">
        <v>14.700000000000001</v>
      </c>
      <c r="G96" s="24" t="s">
        <v>129</v>
      </c>
      <c r="H96" s="75"/>
    </row>
    <row r="97" spans="1:8" s="19" customFormat="1" ht="48.75" customHeight="1" x14ac:dyDescent="0.25">
      <c r="A97" s="75"/>
      <c r="B97" s="75"/>
      <c r="C97" s="75"/>
      <c r="D97" s="24" t="s">
        <v>135</v>
      </c>
      <c r="E97" s="6">
        <v>2</v>
      </c>
      <c r="F97" s="26">
        <v>14.700000000000001</v>
      </c>
      <c r="G97" s="24" t="s">
        <v>129</v>
      </c>
      <c r="H97" s="75"/>
    </row>
    <row r="98" spans="1:8" s="19" customFormat="1" ht="48.75" customHeight="1" x14ac:dyDescent="0.25">
      <c r="A98" s="75"/>
      <c r="B98" s="75"/>
      <c r="C98" s="75"/>
      <c r="D98" s="24" t="s">
        <v>146</v>
      </c>
      <c r="E98" s="6">
        <v>3</v>
      </c>
      <c r="F98" s="26">
        <v>63</v>
      </c>
      <c r="G98" s="24" t="s">
        <v>129</v>
      </c>
      <c r="H98" s="75"/>
    </row>
    <row r="99" spans="1:8" s="19" customFormat="1" ht="48.75" customHeight="1" x14ac:dyDescent="0.25">
      <c r="A99" s="75"/>
      <c r="B99" s="75"/>
      <c r="C99" s="75"/>
      <c r="D99" s="24" t="s">
        <v>136</v>
      </c>
      <c r="E99" s="6">
        <v>5</v>
      </c>
      <c r="F99" s="26">
        <v>288.75</v>
      </c>
      <c r="G99" s="24" t="s">
        <v>129</v>
      </c>
      <c r="H99" s="75"/>
    </row>
    <row r="100" spans="1:8" s="19" customFormat="1" ht="48.75" customHeight="1" x14ac:dyDescent="0.25">
      <c r="A100" s="75"/>
      <c r="B100" s="75"/>
      <c r="C100" s="75"/>
      <c r="D100" s="24" t="s">
        <v>147</v>
      </c>
      <c r="E100" s="6">
        <v>4</v>
      </c>
      <c r="F100" s="26">
        <v>68.25</v>
      </c>
      <c r="G100" s="24" t="s">
        <v>129</v>
      </c>
      <c r="H100" s="75"/>
    </row>
    <row r="101" spans="1:8" s="19" customFormat="1" ht="48.75" customHeight="1" x14ac:dyDescent="0.25">
      <c r="A101" s="75"/>
      <c r="B101" s="75"/>
      <c r="C101" s="75"/>
      <c r="D101" s="24" t="s">
        <v>148</v>
      </c>
      <c r="E101" s="6">
        <v>3</v>
      </c>
      <c r="F101" s="26">
        <v>119.7</v>
      </c>
      <c r="G101" s="24" t="s">
        <v>129</v>
      </c>
      <c r="H101" s="75"/>
    </row>
    <row r="102" spans="1:8" s="19" customFormat="1" ht="48.75" customHeight="1" x14ac:dyDescent="0.25">
      <c r="A102" s="75"/>
      <c r="B102" s="75"/>
      <c r="C102" s="75"/>
      <c r="D102" s="24" t="s">
        <v>149</v>
      </c>
      <c r="E102" s="6">
        <v>2</v>
      </c>
      <c r="F102" s="26">
        <v>79.8</v>
      </c>
      <c r="G102" s="24" t="s">
        <v>129</v>
      </c>
      <c r="H102" s="75"/>
    </row>
    <row r="103" spans="1:8" s="19" customFormat="1" ht="48.75" customHeight="1" x14ac:dyDescent="0.25">
      <c r="A103" s="75"/>
      <c r="B103" s="75"/>
      <c r="C103" s="75"/>
      <c r="D103" s="24" t="s">
        <v>150</v>
      </c>
      <c r="E103" s="6">
        <v>4</v>
      </c>
      <c r="F103" s="26">
        <v>149.1</v>
      </c>
      <c r="G103" s="24" t="s">
        <v>129</v>
      </c>
      <c r="H103" s="75"/>
    </row>
    <row r="104" spans="1:8" s="19" customFormat="1" ht="48.75" customHeight="1" x14ac:dyDescent="0.25">
      <c r="A104" s="75"/>
      <c r="B104" s="75"/>
      <c r="C104" s="75"/>
      <c r="D104" s="24" t="s">
        <v>151</v>
      </c>
      <c r="E104" s="6">
        <v>4</v>
      </c>
      <c r="F104" s="26">
        <v>152.25</v>
      </c>
      <c r="G104" s="24" t="s">
        <v>129</v>
      </c>
      <c r="H104" s="75"/>
    </row>
    <row r="105" spans="1:8" s="19" customFormat="1" ht="48.75" customHeight="1" x14ac:dyDescent="0.25">
      <c r="A105" s="75"/>
      <c r="B105" s="76"/>
      <c r="C105" s="76"/>
      <c r="D105" s="24" t="s">
        <v>137</v>
      </c>
      <c r="E105" s="6">
        <v>7</v>
      </c>
      <c r="F105" s="26">
        <v>48.300000000000004</v>
      </c>
      <c r="G105" s="24" t="s">
        <v>129</v>
      </c>
      <c r="H105" s="75"/>
    </row>
    <row r="106" spans="1:8" s="19" customFormat="1" ht="120.75" customHeight="1" x14ac:dyDescent="0.25">
      <c r="A106" s="75"/>
      <c r="B106" s="80" t="s">
        <v>11</v>
      </c>
      <c r="C106" s="30" t="s">
        <v>152</v>
      </c>
      <c r="D106" s="24" t="s">
        <v>153</v>
      </c>
      <c r="E106" s="24">
        <v>1</v>
      </c>
      <c r="F106" s="26">
        <v>1700</v>
      </c>
      <c r="G106" s="24" t="s">
        <v>129</v>
      </c>
      <c r="H106" s="75"/>
    </row>
    <row r="107" spans="1:8" s="19" customFormat="1" ht="48.75" customHeight="1" x14ac:dyDescent="0.25">
      <c r="A107" s="75"/>
      <c r="B107" s="75"/>
      <c r="C107" s="23"/>
      <c r="D107" s="24" t="s">
        <v>154</v>
      </c>
      <c r="E107" s="24">
        <v>1</v>
      </c>
      <c r="F107" s="26">
        <v>160</v>
      </c>
      <c r="G107" s="24" t="s">
        <v>129</v>
      </c>
      <c r="H107" s="75"/>
    </row>
    <row r="108" spans="1:8" s="19" customFormat="1" ht="91.5" customHeight="1" x14ac:dyDescent="0.25">
      <c r="A108" s="75"/>
      <c r="B108" s="75"/>
      <c r="C108" s="80" t="s">
        <v>155</v>
      </c>
      <c r="D108" s="24" t="s">
        <v>156</v>
      </c>
      <c r="E108" s="24">
        <v>3740</v>
      </c>
      <c r="F108" s="26">
        <v>438</v>
      </c>
      <c r="G108" s="24" t="s">
        <v>129</v>
      </c>
      <c r="H108" s="75"/>
    </row>
    <row r="109" spans="1:8" s="19" customFormat="1" ht="48.75" customHeight="1" x14ac:dyDescent="0.25">
      <c r="A109" s="75"/>
      <c r="B109" s="75"/>
      <c r="C109" s="75"/>
      <c r="D109" s="24" t="s">
        <v>157</v>
      </c>
      <c r="E109" s="24">
        <v>2000</v>
      </c>
      <c r="F109" s="26">
        <v>58</v>
      </c>
      <c r="G109" s="24" t="s">
        <v>129</v>
      </c>
      <c r="H109" s="75"/>
    </row>
    <row r="110" spans="1:8" s="19" customFormat="1" ht="48.75" customHeight="1" x14ac:dyDescent="0.25">
      <c r="A110" s="75"/>
      <c r="B110" s="75"/>
      <c r="C110" s="75"/>
      <c r="D110" s="24" t="s">
        <v>158</v>
      </c>
      <c r="E110" s="24">
        <v>1000</v>
      </c>
      <c r="F110" s="26">
        <v>30</v>
      </c>
      <c r="G110" s="24" t="s">
        <v>129</v>
      </c>
      <c r="H110" s="75"/>
    </row>
    <row r="111" spans="1:8" s="19" customFormat="1" ht="48.75" customHeight="1" x14ac:dyDescent="0.25">
      <c r="A111" s="75"/>
      <c r="B111" s="75"/>
      <c r="C111" s="75"/>
      <c r="D111" s="24" t="s">
        <v>159</v>
      </c>
      <c r="E111" s="24">
        <v>32</v>
      </c>
      <c r="F111" s="26">
        <v>25</v>
      </c>
      <c r="G111" s="24" t="s">
        <v>129</v>
      </c>
      <c r="H111" s="75"/>
    </row>
    <row r="112" spans="1:8" s="19" customFormat="1" ht="48.75" customHeight="1" x14ac:dyDescent="0.25">
      <c r="A112" s="75"/>
      <c r="B112" s="75"/>
      <c r="C112" s="75"/>
      <c r="D112" s="24" t="s">
        <v>160</v>
      </c>
      <c r="E112" s="24">
        <v>60</v>
      </c>
      <c r="F112" s="26">
        <v>36</v>
      </c>
      <c r="G112" s="24" t="s">
        <v>129</v>
      </c>
      <c r="H112" s="75"/>
    </row>
    <row r="113" spans="1:8" s="19" customFormat="1" ht="48.75" customHeight="1" x14ac:dyDescent="0.25">
      <c r="A113" s="75"/>
      <c r="B113" s="75"/>
      <c r="C113" s="75"/>
      <c r="D113" s="24" t="s">
        <v>161</v>
      </c>
      <c r="E113" s="24">
        <v>1.2</v>
      </c>
      <c r="F113" s="26">
        <v>101</v>
      </c>
      <c r="G113" s="24" t="s">
        <v>129</v>
      </c>
      <c r="H113" s="75"/>
    </row>
    <row r="114" spans="1:8" s="19" customFormat="1" ht="48.75" customHeight="1" x14ac:dyDescent="0.25">
      <c r="A114" s="75"/>
      <c r="B114" s="75"/>
      <c r="C114" s="76"/>
      <c r="D114" s="24" t="s">
        <v>162</v>
      </c>
      <c r="E114" s="24">
        <v>1000</v>
      </c>
      <c r="F114" s="26">
        <v>63</v>
      </c>
      <c r="G114" s="24" t="s">
        <v>129</v>
      </c>
      <c r="H114" s="75"/>
    </row>
    <row r="115" spans="1:8" s="19" customFormat="1" ht="69.75" customHeight="1" x14ac:dyDescent="0.25">
      <c r="A115" s="75"/>
      <c r="B115" s="75"/>
      <c r="C115" s="24" t="s">
        <v>163</v>
      </c>
      <c r="D115" s="24" t="s">
        <v>164</v>
      </c>
      <c r="E115" s="24">
        <v>1</v>
      </c>
      <c r="F115" s="26">
        <v>250</v>
      </c>
      <c r="G115" s="24" t="s">
        <v>129</v>
      </c>
      <c r="H115" s="75"/>
    </row>
    <row r="116" spans="1:8" s="19" customFormat="1" ht="83.25" customHeight="1" x14ac:dyDescent="0.25">
      <c r="A116" s="75"/>
      <c r="B116" s="75"/>
      <c r="C116" s="24" t="s">
        <v>165</v>
      </c>
      <c r="D116" s="24" t="s">
        <v>166</v>
      </c>
      <c r="E116" s="24">
        <v>4</v>
      </c>
      <c r="F116" s="26">
        <v>1500</v>
      </c>
      <c r="G116" s="24" t="s">
        <v>129</v>
      </c>
      <c r="H116" s="75"/>
    </row>
    <row r="117" spans="1:8" s="19" customFormat="1" ht="105" customHeight="1" x14ac:dyDescent="0.25">
      <c r="A117" s="75"/>
      <c r="B117" s="76"/>
      <c r="C117" s="24" t="s">
        <v>167</v>
      </c>
      <c r="D117" s="24" t="s">
        <v>168</v>
      </c>
      <c r="E117" s="24">
        <v>1</v>
      </c>
      <c r="F117" s="26">
        <v>600</v>
      </c>
      <c r="G117" s="24" t="s">
        <v>129</v>
      </c>
      <c r="H117" s="75"/>
    </row>
    <row r="118" spans="1:8" s="19" customFormat="1" ht="37.5" x14ac:dyDescent="0.25">
      <c r="A118" s="75"/>
      <c r="B118" s="80" t="s">
        <v>169</v>
      </c>
      <c r="C118" s="80" t="s">
        <v>170</v>
      </c>
      <c r="D118" s="24" t="s">
        <v>168</v>
      </c>
      <c r="E118" s="24">
        <v>1</v>
      </c>
      <c r="F118" s="26">
        <v>600</v>
      </c>
      <c r="G118" s="24" t="s">
        <v>129</v>
      </c>
      <c r="H118" s="75"/>
    </row>
    <row r="119" spans="1:8" s="19" customFormat="1" ht="37.5" x14ac:dyDescent="0.25">
      <c r="A119" s="75"/>
      <c r="B119" s="75"/>
      <c r="C119" s="75"/>
      <c r="D119" s="24" t="s">
        <v>171</v>
      </c>
      <c r="E119" s="24">
        <v>100</v>
      </c>
      <c r="F119" s="26">
        <v>77</v>
      </c>
      <c r="G119" s="24" t="s">
        <v>129</v>
      </c>
      <c r="H119" s="75"/>
    </row>
    <row r="120" spans="1:8" s="19" customFormat="1" ht="37.5" x14ac:dyDescent="0.25">
      <c r="A120" s="75"/>
      <c r="B120" s="76"/>
      <c r="C120" s="76"/>
      <c r="D120" s="24" t="s">
        <v>172</v>
      </c>
      <c r="E120" s="24">
        <v>50</v>
      </c>
      <c r="F120" s="26">
        <v>68</v>
      </c>
      <c r="G120" s="24" t="s">
        <v>129</v>
      </c>
      <c r="H120" s="75"/>
    </row>
    <row r="121" spans="1:8" s="19" customFormat="1" ht="48.75" customHeight="1" x14ac:dyDescent="0.25">
      <c r="A121" s="75"/>
      <c r="B121" s="30" t="s">
        <v>19</v>
      </c>
      <c r="C121" s="80" t="s">
        <v>173</v>
      </c>
      <c r="D121" s="24" t="s">
        <v>174</v>
      </c>
      <c r="E121" s="24">
        <v>1</v>
      </c>
      <c r="F121" s="26">
        <v>50</v>
      </c>
      <c r="G121" s="24" t="s">
        <v>129</v>
      </c>
      <c r="H121" s="75"/>
    </row>
    <row r="122" spans="1:8" s="19" customFormat="1" ht="48.75" customHeight="1" x14ac:dyDescent="0.25">
      <c r="A122" s="75"/>
      <c r="B122" s="75"/>
      <c r="C122" s="76"/>
      <c r="D122" s="24" t="s">
        <v>175</v>
      </c>
      <c r="E122" s="24">
        <v>7</v>
      </c>
      <c r="F122" s="26">
        <v>70</v>
      </c>
      <c r="G122" s="24" t="s">
        <v>129</v>
      </c>
      <c r="H122" s="75"/>
    </row>
    <row r="123" spans="1:8" s="19" customFormat="1" ht="48.75" customHeight="1" x14ac:dyDescent="0.25">
      <c r="A123" s="75"/>
      <c r="B123" s="75"/>
      <c r="C123" s="81" t="s">
        <v>176</v>
      </c>
      <c r="D123" s="31" t="s">
        <v>177</v>
      </c>
      <c r="E123" s="31">
        <v>7</v>
      </c>
      <c r="F123" s="32">
        <v>80.5</v>
      </c>
      <c r="G123" s="33" t="s">
        <v>129</v>
      </c>
      <c r="H123" s="75"/>
    </row>
    <row r="124" spans="1:8" s="19" customFormat="1" ht="48.75" customHeight="1" x14ac:dyDescent="0.25">
      <c r="A124" s="75"/>
      <c r="B124" s="75"/>
      <c r="C124" s="75"/>
      <c r="D124" s="31" t="s">
        <v>178</v>
      </c>
      <c r="E124" s="31">
        <v>7</v>
      </c>
      <c r="F124" s="32">
        <v>108.5</v>
      </c>
      <c r="G124" s="33" t="s">
        <v>129</v>
      </c>
      <c r="H124" s="75"/>
    </row>
    <row r="125" spans="1:8" s="19" customFormat="1" ht="48.75" customHeight="1" x14ac:dyDescent="0.25">
      <c r="A125" s="75"/>
      <c r="B125" s="76"/>
      <c r="C125" s="76"/>
      <c r="D125" s="31" t="s">
        <v>179</v>
      </c>
      <c r="E125" s="31">
        <v>7</v>
      </c>
      <c r="F125" s="32">
        <v>143.5</v>
      </c>
      <c r="G125" s="33" t="s">
        <v>129</v>
      </c>
      <c r="H125" s="75"/>
    </row>
    <row r="126" spans="1:8" s="19" customFormat="1" ht="48.75" customHeight="1" x14ac:dyDescent="0.25">
      <c r="A126" s="75"/>
      <c r="B126" s="81" t="s">
        <v>126</v>
      </c>
      <c r="C126" s="81" t="s">
        <v>180</v>
      </c>
      <c r="D126" s="31" t="s">
        <v>177</v>
      </c>
      <c r="E126" s="31">
        <v>3</v>
      </c>
      <c r="F126" s="32">
        <v>34.5</v>
      </c>
      <c r="G126" s="33" t="s">
        <v>129</v>
      </c>
      <c r="H126" s="75"/>
    </row>
    <row r="127" spans="1:8" s="19" customFormat="1" ht="48.75" customHeight="1" x14ac:dyDescent="0.25">
      <c r="A127" s="75"/>
      <c r="B127" s="75"/>
      <c r="C127" s="75"/>
      <c r="D127" s="31" t="s">
        <v>178</v>
      </c>
      <c r="E127" s="31">
        <v>3</v>
      </c>
      <c r="F127" s="32">
        <v>46.5</v>
      </c>
      <c r="G127" s="33" t="s">
        <v>129</v>
      </c>
      <c r="H127" s="75"/>
    </row>
    <row r="128" spans="1:8" s="19" customFormat="1" ht="48.75" customHeight="1" x14ac:dyDescent="0.25">
      <c r="A128" s="75"/>
      <c r="B128" s="76"/>
      <c r="C128" s="76"/>
      <c r="D128" s="31" t="s">
        <v>179</v>
      </c>
      <c r="E128" s="31">
        <v>3</v>
      </c>
      <c r="F128" s="32">
        <v>61.5</v>
      </c>
      <c r="G128" s="33" t="s">
        <v>129</v>
      </c>
      <c r="H128" s="75"/>
    </row>
    <row r="129" spans="1:8" s="19" customFormat="1" ht="48.75" customHeight="1" x14ac:dyDescent="0.25">
      <c r="A129" s="75"/>
      <c r="B129" s="81" t="s">
        <v>181</v>
      </c>
      <c r="C129" s="81" t="s">
        <v>182</v>
      </c>
      <c r="D129" s="31" t="s">
        <v>183</v>
      </c>
      <c r="E129" s="31">
        <v>5</v>
      </c>
      <c r="F129" s="32">
        <v>105</v>
      </c>
      <c r="G129" s="33" t="s">
        <v>129</v>
      </c>
      <c r="H129" s="75"/>
    </row>
    <row r="130" spans="1:8" s="19" customFormat="1" ht="58.5" customHeight="1" x14ac:dyDescent="0.25">
      <c r="A130" s="75"/>
      <c r="B130" s="76"/>
      <c r="C130" s="76"/>
      <c r="D130" s="31" t="s">
        <v>184</v>
      </c>
      <c r="E130" s="31">
        <v>5</v>
      </c>
      <c r="F130" s="32">
        <v>82.623829999999998</v>
      </c>
      <c r="G130" s="33" t="s">
        <v>129</v>
      </c>
      <c r="H130" s="75"/>
    </row>
    <row r="131" spans="1:8" s="19" customFormat="1" ht="48.75" customHeight="1" x14ac:dyDescent="0.25">
      <c r="A131" s="75"/>
      <c r="B131" s="81" t="s">
        <v>11</v>
      </c>
      <c r="C131" s="81" t="s">
        <v>185</v>
      </c>
      <c r="D131" s="31" t="s">
        <v>186</v>
      </c>
      <c r="E131" s="34">
        <v>160</v>
      </c>
      <c r="F131" s="32">
        <v>220.00000000000003</v>
      </c>
      <c r="G131" s="33" t="s">
        <v>129</v>
      </c>
      <c r="H131" s="75"/>
    </row>
    <row r="132" spans="1:8" s="19" customFormat="1" ht="48.75" customHeight="1" x14ac:dyDescent="0.25">
      <c r="A132" s="75"/>
      <c r="B132" s="75"/>
      <c r="C132" s="75"/>
      <c r="D132" s="31" t="s">
        <v>187</v>
      </c>
      <c r="E132" s="34">
        <v>80</v>
      </c>
      <c r="F132" s="32">
        <v>83.600000000000009</v>
      </c>
      <c r="G132" s="33" t="s">
        <v>129</v>
      </c>
      <c r="H132" s="75"/>
    </row>
    <row r="133" spans="1:8" s="19" customFormat="1" ht="48.75" customHeight="1" x14ac:dyDescent="0.25">
      <c r="A133" s="75"/>
      <c r="B133" s="75"/>
      <c r="C133" s="75"/>
      <c r="D133" s="31" t="s">
        <v>188</v>
      </c>
      <c r="E133" s="34">
        <v>80</v>
      </c>
      <c r="F133" s="32">
        <v>37.400000000000006</v>
      </c>
      <c r="G133" s="33" t="s">
        <v>129</v>
      </c>
      <c r="H133" s="75"/>
    </row>
    <row r="134" spans="1:8" s="19" customFormat="1" ht="48.75" customHeight="1" x14ac:dyDescent="0.25">
      <c r="A134" s="75"/>
      <c r="B134" s="75"/>
      <c r="C134" s="75"/>
      <c r="D134" s="31" t="s">
        <v>189</v>
      </c>
      <c r="E134" s="31">
        <v>160</v>
      </c>
      <c r="F134" s="32">
        <v>107.80000000000001</v>
      </c>
      <c r="G134" s="33" t="s">
        <v>129</v>
      </c>
      <c r="H134" s="75"/>
    </row>
    <row r="135" spans="1:8" s="19" customFormat="1" ht="48.75" customHeight="1" x14ac:dyDescent="0.25">
      <c r="A135" s="75"/>
      <c r="B135" s="75"/>
      <c r="C135" s="75"/>
      <c r="D135" s="31" t="s">
        <v>190</v>
      </c>
      <c r="E135" s="31">
        <v>80</v>
      </c>
      <c r="F135" s="32">
        <v>46.2</v>
      </c>
      <c r="G135" s="33" t="s">
        <v>129</v>
      </c>
      <c r="H135" s="75"/>
    </row>
    <row r="136" spans="1:8" s="19" customFormat="1" ht="48.75" customHeight="1" x14ac:dyDescent="0.25">
      <c r="A136" s="75"/>
      <c r="B136" s="75"/>
      <c r="C136" s="76"/>
      <c r="D136" s="31" t="s">
        <v>191</v>
      </c>
      <c r="E136" s="31">
        <v>80</v>
      </c>
      <c r="F136" s="32">
        <v>39.6</v>
      </c>
      <c r="G136" s="33" t="s">
        <v>129</v>
      </c>
      <c r="H136" s="75"/>
    </row>
    <row r="137" spans="1:8" s="19" customFormat="1" ht="48.75" customHeight="1" x14ac:dyDescent="0.25">
      <c r="A137" s="75"/>
      <c r="B137" s="75"/>
      <c r="C137" s="81" t="s">
        <v>192</v>
      </c>
      <c r="D137" s="31" t="s">
        <v>186</v>
      </c>
      <c r="E137" s="34">
        <v>60</v>
      </c>
      <c r="F137" s="32">
        <v>82.5</v>
      </c>
      <c r="G137" s="33" t="s">
        <v>129</v>
      </c>
      <c r="H137" s="75"/>
    </row>
    <row r="138" spans="1:8" s="19" customFormat="1" ht="48.75" customHeight="1" x14ac:dyDescent="0.25">
      <c r="A138" s="75"/>
      <c r="B138" s="75"/>
      <c r="C138" s="75"/>
      <c r="D138" s="31" t="s">
        <v>187</v>
      </c>
      <c r="E138" s="34">
        <v>30</v>
      </c>
      <c r="F138" s="32">
        <v>33</v>
      </c>
      <c r="G138" s="33" t="s">
        <v>129</v>
      </c>
      <c r="H138" s="75"/>
    </row>
    <row r="139" spans="1:8" s="19" customFormat="1" ht="48.75" customHeight="1" x14ac:dyDescent="0.25">
      <c r="A139" s="75"/>
      <c r="B139" s="75"/>
      <c r="C139" s="75"/>
      <c r="D139" s="31" t="s">
        <v>188</v>
      </c>
      <c r="E139" s="34">
        <v>30</v>
      </c>
      <c r="F139" s="32">
        <v>14.3</v>
      </c>
      <c r="G139" s="33" t="s">
        <v>129</v>
      </c>
      <c r="H139" s="75"/>
    </row>
    <row r="140" spans="1:8" s="19" customFormat="1" ht="48.75" customHeight="1" x14ac:dyDescent="0.25">
      <c r="A140" s="75"/>
      <c r="B140" s="75"/>
      <c r="C140" s="75"/>
      <c r="D140" s="31" t="s">
        <v>189</v>
      </c>
      <c r="E140" s="31">
        <v>60</v>
      </c>
      <c r="F140" s="32">
        <v>40.700000000000003</v>
      </c>
      <c r="G140" s="33" t="s">
        <v>129</v>
      </c>
      <c r="H140" s="75"/>
    </row>
    <row r="141" spans="1:8" s="19" customFormat="1" ht="48.75" customHeight="1" x14ac:dyDescent="0.25">
      <c r="A141" s="75"/>
      <c r="B141" s="75"/>
      <c r="C141" s="75"/>
      <c r="D141" s="31" t="s">
        <v>190</v>
      </c>
      <c r="E141" s="31">
        <v>30</v>
      </c>
      <c r="F141" s="32">
        <v>17.600000000000001</v>
      </c>
      <c r="G141" s="33" t="s">
        <v>129</v>
      </c>
      <c r="H141" s="75"/>
    </row>
    <row r="142" spans="1:8" s="19" customFormat="1" ht="48.75" customHeight="1" x14ac:dyDescent="0.25">
      <c r="A142" s="76"/>
      <c r="B142" s="76"/>
      <c r="C142" s="76"/>
      <c r="D142" s="31" t="s">
        <v>191</v>
      </c>
      <c r="E142" s="31">
        <v>30</v>
      </c>
      <c r="F142" s="32">
        <v>15.400000000000002</v>
      </c>
      <c r="G142" s="33" t="s">
        <v>129</v>
      </c>
      <c r="H142" s="76"/>
    </row>
    <row r="143" spans="1:8" s="19" customFormat="1" ht="48.75" customHeight="1" x14ac:dyDescent="0.25">
      <c r="A143" s="66" t="s">
        <v>28</v>
      </c>
      <c r="B143" s="67"/>
      <c r="C143" s="67"/>
      <c r="D143" s="67"/>
      <c r="E143" s="67"/>
      <c r="F143" s="35">
        <f>SUM(F80:F142)</f>
        <v>9569.2738300000001</v>
      </c>
      <c r="G143" s="24"/>
      <c r="H143" s="6"/>
    </row>
    <row r="144" spans="1:8" s="19" customFormat="1" ht="75" x14ac:dyDescent="0.25">
      <c r="A144" s="24" t="s">
        <v>29</v>
      </c>
      <c r="B144" s="24" t="s">
        <v>67</v>
      </c>
      <c r="C144" s="24" t="s">
        <v>193</v>
      </c>
      <c r="D144" s="24" t="s">
        <v>194</v>
      </c>
      <c r="E144" s="34">
        <v>260</v>
      </c>
      <c r="F144" s="26">
        <v>400</v>
      </c>
      <c r="G144" s="24" t="s">
        <v>129</v>
      </c>
      <c r="H144" s="6" t="s">
        <v>130</v>
      </c>
    </row>
    <row r="145" spans="1:8" s="19" customFormat="1" ht="48.75" customHeight="1" x14ac:dyDescent="0.25">
      <c r="A145" s="66" t="s">
        <v>28</v>
      </c>
      <c r="B145" s="67"/>
      <c r="C145" s="67"/>
      <c r="D145" s="67"/>
      <c r="E145" s="67"/>
      <c r="F145" s="35">
        <f>SUM(F144)</f>
        <v>400</v>
      </c>
      <c r="G145" s="24"/>
      <c r="H145" s="6"/>
    </row>
    <row r="146" spans="1:8" s="19" customFormat="1" ht="48.75" customHeight="1" x14ac:dyDescent="0.25">
      <c r="A146" s="80" t="s">
        <v>195</v>
      </c>
      <c r="B146" s="80" t="s">
        <v>196</v>
      </c>
      <c r="C146" s="80" t="s">
        <v>197</v>
      </c>
      <c r="D146" s="24" t="s">
        <v>198</v>
      </c>
      <c r="E146" s="24" t="s">
        <v>47</v>
      </c>
      <c r="F146" s="80">
        <v>2105.2600000000002</v>
      </c>
      <c r="G146" s="80" t="s">
        <v>199</v>
      </c>
      <c r="H146" s="80" t="s">
        <v>200</v>
      </c>
    </row>
    <row r="147" spans="1:8" s="19" customFormat="1" ht="64.5" customHeight="1" x14ac:dyDescent="0.25">
      <c r="A147" s="82"/>
      <c r="B147" s="82"/>
      <c r="C147" s="82"/>
      <c r="D147" s="24" t="s">
        <v>201</v>
      </c>
      <c r="E147" s="24" t="s">
        <v>202</v>
      </c>
      <c r="F147" s="82"/>
      <c r="G147" s="82"/>
      <c r="H147" s="82"/>
    </row>
    <row r="148" spans="1:8" s="19" customFormat="1" ht="64.5" customHeight="1" x14ac:dyDescent="0.25">
      <c r="A148" s="82"/>
      <c r="B148" s="82"/>
      <c r="C148" s="82"/>
      <c r="D148" s="24" t="s">
        <v>203</v>
      </c>
      <c r="E148" s="36" t="s">
        <v>14</v>
      </c>
      <c r="F148" s="82"/>
      <c r="G148" s="82"/>
      <c r="H148" s="82"/>
    </row>
    <row r="149" spans="1:8" s="19" customFormat="1" ht="64.5" customHeight="1" x14ac:dyDescent="0.25">
      <c r="A149" s="82"/>
      <c r="B149" s="82"/>
      <c r="C149" s="82"/>
      <c r="D149" s="24" t="s">
        <v>204</v>
      </c>
      <c r="E149" s="36" t="s">
        <v>205</v>
      </c>
      <c r="F149" s="82"/>
      <c r="G149" s="82"/>
      <c r="H149" s="82"/>
    </row>
    <row r="150" spans="1:8" s="19" customFormat="1" ht="48.75" customHeight="1" x14ac:dyDescent="0.25">
      <c r="A150" s="82"/>
      <c r="B150" s="82"/>
      <c r="C150" s="82"/>
      <c r="D150" s="24" t="s">
        <v>206</v>
      </c>
      <c r="E150" s="36" t="s">
        <v>207</v>
      </c>
      <c r="F150" s="82"/>
      <c r="G150" s="82"/>
      <c r="H150" s="82"/>
    </row>
    <row r="151" spans="1:8" s="19" customFormat="1" ht="48.75" customHeight="1" x14ac:dyDescent="0.25">
      <c r="A151" s="78"/>
      <c r="B151" s="78"/>
      <c r="C151" s="78"/>
      <c r="D151" s="24" t="s">
        <v>208</v>
      </c>
      <c r="E151" s="36" t="s">
        <v>209</v>
      </c>
      <c r="F151" s="78"/>
      <c r="G151" s="78"/>
      <c r="H151" s="78"/>
    </row>
    <row r="152" spans="1:8" s="19" customFormat="1" ht="48.75" customHeight="1" x14ac:dyDescent="0.25">
      <c r="A152" s="66" t="s">
        <v>28</v>
      </c>
      <c r="B152" s="67"/>
      <c r="C152" s="67"/>
      <c r="D152" s="67"/>
      <c r="E152" s="67"/>
      <c r="F152" s="15">
        <f>F146</f>
        <v>2105.2600000000002</v>
      </c>
      <c r="G152" s="8"/>
      <c r="H152" s="6"/>
    </row>
    <row r="153" spans="1:8" s="19" customFormat="1" ht="48.75" customHeight="1" x14ac:dyDescent="0.25">
      <c r="A153" s="77" t="s">
        <v>84</v>
      </c>
      <c r="B153" s="77" t="s">
        <v>85</v>
      </c>
      <c r="C153" s="77" t="s">
        <v>210</v>
      </c>
      <c r="D153" s="6" t="s">
        <v>211</v>
      </c>
      <c r="E153" s="37">
        <v>145</v>
      </c>
      <c r="F153" s="12">
        <v>304.29199999999997</v>
      </c>
      <c r="G153" s="6" t="s">
        <v>212</v>
      </c>
      <c r="H153" s="69" t="s">
        <v>89</v>
      </c>
    </row>
    <row r="154" spans="1:8" s="19" customFormat="1" ht="90" customHeight="1" x14ac:dyDescent="0.25">
      <c r="A154" s="77"/>
      <c r="B154" s="77"/>
      <c r="C154" s="77"/>
      <c r="D154" s="6" t="s">
        <v>213</v>
      </c>
      <c r="E154" s="29">
        <v>4</v>
      </c>
      <c r="F154" s="12">
        <v>20.995999999999999</v>
      </c>
      <c r="G154" s="6" t="s">
        <v>214</v>
      </c>
      <c r="H154" s="69"/>
    </row>
    <row r="155" spans="1:8" s="19" customFormat="1" ht="152.25" customHeight="1" x14ac:dyDescent="0.25">
      <c r="A155" s="77"/>
      <c r="B155" s="24" t="s">
        <v>215</v>
      </c>
      <c r="C155" s="6" t="s">
        <v>216</v>
      </c>
      <c r="D155" s="6" t="s">
        <v>217</v>
      </c>
      <c r="E155" s="38">
        <v>360</v>
      </c>
      <c r="F155" s="12">
        <v>674.71199999999999</v>
      </c>
      <c r="G155" s="6" t="s">
        <v>212</v>
      </c>
      <c r="H155" s="69"/>
    </row>
    <row r="156" spans="1:8" s="19" customFormat="1" ht="18.75" x14ac:dyDescent="0.25">
      <c r="A156" s="66" t="s">
        <v>28</v>
      </c>
      <c r="B156" s="67"/>
      <c r="C156" s="67"/>
      <c r="D156" s="67"/>
      <c r="E156" s="67"/>
      <c r="F156" s="35">
        <f>SUM(F153:F155)</f>
        <v>1000</v>
      </c>
      <c r="G156" s="24"/>
      <c r="H156" s="6"/>
    </row>
    <row r="157" spans="1:8" s="19" customFormat="1" ht="66" customHeight="1" x14ac:dyDescent="0.25">
      <c r="A157" s="60" t="s">
        <v>218</v>
      </c>
      <c r="B157" s="60" t="s">
        <v>355</v>
      </c>
      <c r="C157" s="83" t="s">
        <v>356</v>
      </c>
      <c r="D157" s="5" t="s">
        <v>219</v>
      </c>
      <c r="E157" s="39">
        <v>350</v>
      </c>
      <c r="F157" s="26">
        <v>3436.32</v>
      </c>
      <c r="G157" s="28">
        <v>45901</v>
      </c>
      <c r="H157" s="5"/>
    </row>
    <row r="158" spans="1:8" s="19" customFormat="1" ht="78" customHeight="1" x14ac:dyDescent="0.25">
      <c r="A158" s="75"/>
      <c r="B158" s="75"/>
      <c r="C158" s="84"/>
      <c r="D158" s="5" t="s">
        <v>220</v>
      </c>
      <c r="E158" s="39">
        <v>220</v>
      </c>
      <c r="F158" s="26">
        <v>628.17999999999995</v>
      </c>
      <c r="G158" s="28">
        <v>45901</v>
      </c>
      <c r="H158" s="5"/>
    </row>
    <row r="159" spans="1:8" s="19" customFormat="1" ht="83.25" customHeight="1" x14ac:dyDescent="0.25">
      <c r="A159" s="75"/>
      <c r="B159" s="75"/>
      <c r="C159" s="84"/>
      <c r="D159" s="5" t="s">
        <v>221</v>
      </c>
      <c r="E159" s="6" t="s">
        <v>222</v>
      </c>
      <c r="F159" s="26">
        <v>268.31</v>
      </c>
      <c r="G159" s="28">
        <v>45901</v>
      </c>
      <c r="H159" s="5"/>
    </row>
    <row r="160" spans="1:8" s="19" customFormat="1" ht="68.25" customHeight="1" x14ac:dyDescent="0.25">
      <c r="A160" s="75"/>
      <c r="B160" s="75"/>
      <c r="C160" s="84"/>
      <c r="D160" s="6" t="s">
        <v>223</v>
      </c>
      <c r="E160" s="6" t="s">
        <v>224</v>
      </c>
      <c r="F160" s="26">
        <v>112.95</v>
      </c>
      <c r="G160" s="28">
        <v>45901</v>
      </c>
      <c r="H160" s="5"/>
    </row>
    <row r="161" spans="1:12" s="19" customFormat="1" ht="84.75" customHeight="1" x14ac:dyDescent="0.25">
      <c r="A161" s="75"/>
      <c r="B161" s="75"/>
      <c r="C161" s="84"/>
      <c r="D161" s="6" t="s">
        <v>225</v>
      </c>
      <c r="E161" s="6" t="s">
        <v>18</v>
      </c>
      <c r="F161" s="26">
        <v>216.95</v>
      </c>
      <c r="G161" s="28">
        <v>45901</v>
      </c>
      <c r="H161" s="5"/>
    </row>
    <row r="162" spans="1:12" s="19" customFormat="1" ht="87" customHeight="1" x14ac:dyDescent="0.25">
      <c r="A162" s="75"/>
      <c r="B162" s="75"/>
      <c r="C162" s="84"/>
      <c r="D162" s="6" t="s">
        <v>226</v>
      </c>
      <c r="E162" s="6" t="s">
        <v>22</v>
      </c>
      <c r="F162" s="26">
        <v>36.479999999999997</v>
      </c>
      <c r="G162" s="28">
        <v>45901</v>
      </c>
      <c r="H162" s="5"/>
    </row>
    <row r="163" spans="1:12" s="19" customFormat="1" ht="88.5" customHeight="1" x14ac:dyDescent="0.25">
      <c r="A163" s="75"/>
      <c r="B163" s="75"/>
      <c r="C163" s="84"/>
      <c r="D163" s="6" t="s">
        <v>227</v>
      </c>
      <c r="E163" s="6" t="s">
        <v>18</v>
      </c>
      <c r="F163" s="26">
        <v>145.09</v>
      </c>
      <c r="G163" s="28">
        <v>45901</v>
      </c>
      <c r="H163" s="5"/>
    </row>
    <row r="164" spans="1:12" s="19" customFormat="1" ht="88.5" customHeight="1" x14ac:dyDescent="0.25">
      <c r="A164" s="75"/>
      <c r="B164" s="75"/>
      <c r="C164" s="84"/>
      <c r="D164" s="6" t="s">
        <v>228</v>
      </c>
      <c r="E164" s="6" t="s">
        <v>14</v>
      </c>
      <c r="F164" s="26">
        <v>25.48</v>
      </c>
      <c r="G164" s="28">
        <v>45901</v>
      </c>
      <c r="H164" s="5"/>
    </row>
    <row r="165" spans="1:12" s="19" customFormat="1" ht="88.5" customHeight="1" x14ac:dyDescent="0.25">
      <c r="A165" s="75"/>
      <c r="B165" s="75"/>
      <c r="C165" s="84"/>
      <c r="D165" s="6" t="s">
        <v>229</v>
      </c>
      <c r="E165" s="6" t="s">
        <v>230</v>
      </c>
      <c r="F165" s="26">
        <v>93.35</v>
      </c>
      <c r="G165" s="28">
        <v>45901</v>
      </c>
      <c r="H165" s="5"/>
    </row>
    <row r="166" spans="1:12" s="19" customFormat="1" ht="88.5" customHeight="1" x14ac:dyDescent="0.25">
      <c r="A166" s="75"/>
      <c r="B166" s="75"/>
      <c r="C166" s="84"/>
      <c r="D166" s="6" t="s">
        <v>231</v>
      </c>
      <c r="E166" s="6" t="s">
        <v>232</v>
      </c>
      <c r="F166" s="26">
        <v>57.28</v>
      </c>
      <c r="G166" s="28">
        <v>45901</v>
      </c>
      <c r="H166" s="5"/>
    </row>
    <row r="167" spans="1:12" s="19" customFormat="1" ht="42.75" customHeight="1" x14ac:dyDescent="0.25">
      <c r="A167" s="75"/>
      <c r="B167" s="75"/>
      <c r="C167" s="84"/>
      <c r="D167" s="6" t="s">
        <v>233</v>
      </c>
      <c r="E167" s="6" t="s">
        <v>14</v>
      </c>
      <c r="F167" s="26">
        <v>330.06</v>
      </c>
      <c r="G167" s="28">
        <v>45901</v>
      </c>
      <c r="H167" s="5"/>
    </row>
    <row r="168" spans="1:12" s="19" customFormat="1" ht="48.75" customHeight="1" x14ac:dyDescent="0.25">
      <c r="A168" s="75"/>
      <c r="B168" s="75"/>
      <c r="C168" s="84"/>
      <c r="D168" s="6" t="s">
        <v>233</v>
      </c>
      <c r="E168" s="6" t="s">
        <v>14</v>
      </c>
      <c r="F168" s="26">
        <v>148.97999999999999</v>
      </c>
      <c r="G168" s="28">
        <v>45901</v>
      </c>
      <c r="H168" s="5"/>
    </row>
    <row r="169" spans="1:12" s="19" customFormat="1" ht="18.75" x14ac:dyDescent="0.25">
      <c r="A169" s="66" t="s">
        <v>28</v>
      </c>
      <c r="B169" s="67"/>
      <c r="C169" s="67"/>
      <c r="D169" s="67"/>
      <c r="E169" s="67"/>
      <c r="F169" s="15">
        <f>SUM(F157:F168)</f>
        <v>5499.4299999999994</v>
      </c>
      <c r="G169" s="8"/>
      <c r="H169" s="6"/>
    </row>
    <row r="170" spans="1:12" s="19" customFormat="1" ht="45.75" customHeight="1" x14ac:dyDescent="0.25">
      <c r="A170" s="5" t="s">
        <v>97</v>
      </c>
      <c r="B170" s="5" t="s">
        <v>234</v>
      </c>
      <c r="C170" s="85" t="s">
        <v>303</v>
      </c>
      <c r="D170" s="24" t="s">
        <v>235</v>
      </c>
      <c r="E170" s="40">
        <v>1</v>
      </c>
      <c r="F170" s="7">
        <v>188.25</v>
      </c>
      <c r="G170" s="6" t="s">
        <v>88</v>
      </c>
      <c r="H170" s="60" t="s">
        <v>102</v>
      </c>
    </row>
    <row r="171" spans="1:12" s="19" customFormat="1" ht="37.5" x14ac:dyDescent="0.25">
      <c r="A171" s="75"/>
      <c r="B171" s="75"/>
      <c r="C171" s="86"/>
      <c r="D171" s="24" t="s">
        <v>236</v>
      </c>
      <c r="E171" s="40">
        <v>2</v>
      </c>
      <c r="F171" s="7">
        <v>1548.04</v>
      </c>
      <c r="G171" s="6" t="s">
        <v>237</v>
      </c>
      <c r="H171" s="75"/>
    </row>
    <row r="172" spans="1:12" s="19" customFormat="1" ht="56.25" x14ac:dyDescent="0.25">
      <c r="A172" s="75"/>
      <c r="B172" s="75"/>
      <c r="C172" s="86"/>
      <c r="D172" s="24" t="s">
        <v>238</v>
      </c>
      <c r="E172" s="40">
        <v>50</v>
      </c>
      <c r="F172" s="7">
        <v>245.8</v>
      </c>
      <c r="G172" s="6" t="s">
        <v>239</v>
      </c>
      <c r="H172" s="75"/>
    </row>
    <row r="173" spans="1:12" s="19" customFormat="1" ht="56.25" x14ac:dyDescent="0.25">
      <c r="A173" s="75"/>
      <c r="B173" s="75"/>
      <c r="C173" s="86"/>
      <c r="D173" s="24" t="s">
        <v>240</v>
      </c>
      <c r="E173" s="40">
        <v>120</v>
      </c>
      <c r="F173" s="7">
        <v>132.9</v>
      </c>
      <c r="G173" s="6" t="s">
        <v>239</v>
      </c>
      <c r="H173" s="75"/>
    </row>
    <row r="174" spans="1:12" s="19" customFormat="1" ht="93.75" x14ac:dyDescent="0.25">
      <c r="A174" s="75"/>
      <c r="B174" s="75"/>
      <c r="C174" s="86"/>
      <c r="D174" s="24" t="s">
        <v>241</v>
      </c>
      <c r="E174" s="40">
        <v>31</v>
      </c>
      <c r="F174" s="7">
        <v>441.41</v>
      </c>
      <c r="G174" s="6" t="s">
        <v>242</v>
      </c>
      <c r="H174" s="75"/>
    </row>
    <row r="175" spans="1:12" s="19" customFormat="1" ht="56.25" x14ac:dyDescent="0.25">
      <c r="A175" s="75"/>
      <c r="B175" s="75"/>
      <c r="C175" s="86"/>
      <c r="D175" s="24" t="s">
        <v>243</v>
      </c>
      <c r="E175" s="40">
        <v>1</v>
      </c>
      <c r="F175" s="7">
        <v>670</v>
      </c>
      <c r="G175" s="6" t="s">
        <v>242</v>
      </c>
      <c r="H175" s="75"/>
    </row>
    <row r="176" spans="1:12" s="19" customFormat="1" ht="68.25" customHeight="1" x14ac:dyDescent="0.25">
      <c r="A176" s="76"/>
      <c r="B176" s="76"/>
      <c r="C176" s="87"/>
      <c r="D176" s="24" t="s">
        <v>244</v>
      </c>
      <c r="E176" s="40">
        <v>76</v>
      </c>
      <c r="F176" s="7">
        <v>298.5</v>
      </c>
      <c r="G176" s="6" t="s">
        <v>129</v>
      </c>
      <c r="H176" s="76"/>
      <c r="L176" s="19">
        <f>SUM(E131,E132,E133,E137,E138,E139,E144,E153,E155,E157,E158,E178,E180,E241)</f>
        <v>2589</v>
      </c>
    </row>
    <row r="177" spans="1:8" s="19" customFormat="1" ht="48.75" customHeight="1" x14ac:dyDescent="0.25">
      <c r="A177" s="66" t="s">
        <v>28</v>
      </c>
      <c r="B177" s="67"/>
      <c r="C177" s="67"/>
      <c r="D177" s="67"/>
      <c r="E177" s="67"/>
      <c r="F177" s="15">
        <f>SUM(F170:F176)</f>
        <v>3524.8999999999996</v>
      </c>
      <c r="G177" s="8"/>
      <c r="H177" s="6"/>
    </row>
    <row r="178" spans="1:8" s="19" customFormat="1" ht="37.5" x14ac:dyDescent="0.25">
      <c r="A178" s="69" t="s">
        <v>103</v>
      </c>
      <c r="B178" s="69" t="s">
        <v>245</v>
      </c>
      <c r="C178" s="69" t="s">
        <v>246</v>
      </c>
      <c r="D178" s="6" t="s">
        <v>247</v>
      </c>
      <c r="E178" s="41">
        <v>192</v>
      </c>
      <c r="F178" s="12">
        <v>380</v>
      </c>
      <c r="G178" s="6" t="s">
        <v>15</v>
      </c>
      <c r="H178" s="72" t="s">
        <v>248</v>
      </c>
    </row>
    <row r="179" spans="1:8" s="19" customFormat="1" ht="48.75" customHeight="1" x14ac:dyDescent="0.25">
      <c r="A179" s="69"/>
      <c r="B179" s="69"/>
      <c r="C179" s="69"/>
      <c r="D179" s="6" t="s">
        <v>249</v>
      </c>
      <c r="E179" s="8" t="s">
        <v>250</v>
      </c>
      <c r="F179" s="12">
        <v>250</v>
      </c>
      <c r="G179" s="6" t="s">
        <v>15</v>
      </c>
      <c r="H179" s="72"/>
    </row>
    <row r="180" spans="1:8" s="19" customFormat="1" ht="37.5" x14ac:dyDescent="0.25">
      <c r="A180" s="69"/>
      <c r="B180" s="69"/>
      <c r="C180" s="69"/>
      <c r="D180" s="6" t="s">
        <v>251</v>
      </c>
      <c r="E180" s="41">
        <v>120</v>
      </c>
      <c r="F180" s="12">
        <v>370</v>
      </c>
      <c r="G180" s="6" t="s">
        <v>15</v>
      </c>
      <c r="H180" s="72"/>
    </row>
    <row r="181" spans="1:8" s="19" customFormat="1" ht="18.75" x14ac:dyDescent="0.25">
      <c r="A181" s="69"/>
      <c r="B181" s="69" t="s">
        <v>104</v>
      </c>
      <c r="C181" s="69" t="s">
        <v>252</v>
      </c>
      <c r="D181" s="6" t="s">
        <v>253</v>
      </c>
      <c r="E181" s="8" t="s">
        <v>22</v>
      </c>
      <c r="F181" s="7">
        <v>300</v>
      </c>
      <c r="G181" s="6" t="s">
        <v>15</v>
      </c>
      <c r="H181" s="72"/>
    </row>
    <row r="182" spans="1:8" s="19" customFormat="1" ht="93.75" customHeight="1" x14ac:dyDescent="0.25">
      <c r="A182" s="69"/>
      <c r="B182" s="69"/>
      <c r="C182" s="69"/>
      <c r="D182" s="6" t="s">
        <v>254</v>
      </c>
      <c r="E182" s="8" t="s">
        <v>14</v>
      </c>
      <c r="F182" s="12">
        <v>300</v>
      </c>
      <c r="G182" s="6" t="s">
        <v>15</v>
      </c>
      <c r="H182" s="72"/>
    </row>
    <row r="183" spans="1:8" s="19" customFormat="1" ht="48.75" customHeight="1" x14ac:dyDescent="0.25">
      <c r="A183" s="66" t="s">
        <v>28</v>
      </c>
      <c r="B183" s="67"/>
      <c r="C183" s="67"/>
      <c r="D183" s="67"/>
      <c r="E183" s="67"/>
      <c r="F183" s="15">
        <f>SUM(F178:F182)</f>
        <v>1600</v>
      </c>
      <c r="G183" s="6"/>
      <c r="H183" s="8"/>
    </row>
    <row r="184" spans="1:8" s="19" customFormat="1" ht="48.75" customHeight="1" x14ac:dyDescent="0.25">
      <c r="A184" s="60" t="s">
        <v>255</v>
      </c>
      <c r="B184" s="72" t="s">
        <v>256</v>
      </c>
      <c r="C184" s="69" t="s">
        <v>257</v>
      </c>
      <c r="D184" s="6" t="s">
        <v>253</v>
      </c>
      <c r="E184" s="8" t="s">
        <v>22</v>
      </c>
      <c r="F184" s="7">
        <v>300</v>
      </c>
      <c r="G184" s="6" t="s">
        <v>15</v>
      </c>
      <c r="H184" s="64" t="s">
        <v>248</v>
      </c>
    </row>
    <row r="185" spans="1:8" s="19" customFormat="1" ht="56.25" x14ac:dyDescent="0.25">
      <c r="A185" s="63"/>
      <c r="B185" s="72"/>
      <c r="C185" s="72"/>
      <c r="D185" s="6" t="s">
        <v>254</v>
      </c>
      <c r="E185" s="8" t="s">
        <v>14</v>
      </c>
      <c r="F185" s="12">
        <v>300</v>
      </c>
      <c r="G185" s="6" t="s">
        <v>15</v>
      </c>
      <c r="H185" s="62"/>
    </row>
    <row r="186" spans="1:8" s="19" customFormat="1" ht="18.75" x14ac:dyDescent="0.25">
      <c r="A186" s="66" t="s">
        <v>28</v>
      </c>
      <c r="B186" s="67"/>
      <c r="C186" s="67"/>
      <c r="D186" s="67"/>
      <c r="E186" s="67"/>
      <c r="F186" s="15">
        <f>SUM(F184:F185)</f>
        <v>600</v>
      </c>
      <c r="G186" s="8"/>
      <c r="H186" s="8"/>
    </row>
    <row r="187" spans="1:8" s="19" customFormat="1" ht="110.25" customHeight="1" x14ac:dyDescent="0.25">
      <c r="A187" s="5" t="s">
        <v>258</v>
      </c>
      <c r="B187" s="8" t="s">
        <v>259</v>
      </c>
      <c r="C187" s="50" t="s">
        <v>307</v>
      </c>
      <c r="D187" s="6" t="s">
        <v>260</v>
      </c>
      <c r="E187" s="8" t="s">
        <v>22</v>
      </c>
      <c r="F187" s="12">
        <v>3487.12</v>
      </c>
      <c r="G187" s="28">
        <v>45901</v>
      </c>
      <c r="H187" s="21" t="s">
        <v>261</v>
      </c>
    </row>
    <row r="188" spans="1:8" s="19" customFormat="1" ht="48.75" customHeight="1" x14ac:dyDescent="0.25">
      <c r="A188" s="66" t="s">
        <v>28</v>
      </c>
      <c r="B188" s="67"/>
      <c r="C188" s="67"/>
      <c r="D188" s="67"/>
      <c r="E188" s="67"/>
      <c r="F188" s="15">
        <f>F187</f>
        <v>3487.12</v>
      </c>
      <c r="G188" s="28">
        <v>45901</v>
      </c>
      <c r="H188" s="8"/>
    </row>
    <row r="189" spans="1:8" s="19" customFormat="1" ht="48.75" customHeight="1" x14ac:dyDescent="0.25">
      <c r="A189" s="60" t="s">
        <v>262</v>
      </c>
      <c r="B189" s="64" t="s">
        <v>263</v>
      </c>
      <c r="C189" s="60" t="s">
        <v>264</v>
      </c>
      <c r="D189" s="6" t="s">
        <v>308</v>
      </c>
      <c r="E189" s="6">
        <v>100</v>
      </c>
      <c r="F189" s="101">
        <v>408.98099999999999</v>
      </c>
      <c r="G189" s="90">
        <v>45901</v>
      </c>
      <c r="H189" s="60" t="s">
        <v>265</v>
      </c>
    </row>
    <row r="190" spans="1:8" s="19" customFormat="1" ht="48.75" customHeight="1" x14ac:dyDescent="0.25">
      <c r="A190" s="99"/>
      <c r="B190" s="82"/>
      <c r="C190" s="82"/>
      <c r="D190" s="6" t="s">
        <v>309</v>
      </c>
      <c r="E190" s="6">
        <v>50</v>
      </c>
      <c r="F190" s="88"/>
      <c r="G190" s="88"/>
      <c r="H190" s="88"/>
    </row>
    <row r="191" spans="1:8" s="19" customFormat="1" ht="48.75" customHeight="1" x14ac:dyDescent="0.25">
      <c r="A191" s="99"/>
      <c r="B191" s="82"/>
      <c r="C191" s="82"/>
      <c r="D191" s="6" t="s">
        <v>310</v>
      </c>
      <c r="E191" s="6">
        <v>30</v>
      </c>
      <c r="F191" s="88"/>
      <c r="G191" s="88"/>
      <c r="H191" s="88"/>
    </row>
    <row r="192" spans="1:8" s="19" customFormat="1" ht="48.75" customHeight="1" x14ac:dyDescent="0.25">
      <c r="A192" s="99"/>
      <c r="B192" s="82"/>
      <c r="C192" s="82"/>
      <c r="D192" s="6" t="s">
        <v>311</v>
      </c>
      <c r="E192" s="6">
        <v>20</v>
      </c>
      <c r="F192" s="88"/>
      <c r="G192" s="88"/>
      <c r="H192" s="88"/>
    </row>
    <row r="193" spans="1:8" s="19" customFormat="1" ht="48.75" customHeight="1" x14ac:dyDescent="0.25">
      <c r="A193" s="99"/>
      <c r="B193" s="82"/>
      <c r="C193" s="82"/>
      <c r="D193" s="6" t="s">
        <v>312</v>
      </c>
      <c r="E193" s="6">
        <v>10</v>
      </c>
      <c r="F193" s="88"/>
      <c r="G193" s="88"/>
      <c r="H193" s="88"/>
    </row>
    <row r="194" spans="1:8" s="19" customFormat="1" ht="48.75" customHeight="1" x14ac:dyDescent="0.25">
      <c r="A194" s="99"/>
      <c r="B194" s="82"/>
      <c r="C194" s="82"/>
      <c r="D194" s="6" t="s">
        <v>313</v>
      </c>
      <c r="E194" s="6">
        <v>10</v>
      </c>
      <c r="F194" s="88"/>
      <c r="G194" s="88"/>
      <c r="H194" s="88"/>
    </row>
    <row r="195" spans="1:8" s="19" customFormat="1" ht="48.75" customHeight="1" x14ac:dyDescent="0.25">
      <c r="A195" s="99"/>
      <c r="B195" s="82"/>
      <c r="C195" s="82"/>
      <c r="D195" s="6" t="s">
        <v>314</v>
      </c>
      <c r="E195" s="6">
        <v>100</v>
      </c>
      <c r="F195" s="88"/>
      <c r="G195" s="88"/>
      <c r="H195" s="88"/>
    </row>
    <row r="196" spans="1:8" s="19" customFormat="1" ht="48.75" customHeight="1" x14ac:dyDescent="0.25">
      <c r="A196" s="99"/>
      <c r="B196" s="82"/>
      <c r="C196" s="82"/>
      <c r="D196" s="6" t="s">
        <v>315</v>
      </c>
      <c r="E196" s="6">
        <v>50</v>
      </c>
      <c r="F196" s="88"/>
      <c r="G196" s="88"/>
      <c r="H196" s="88"/>
    </row>
    <row r="197" spans="1:8" s="19" customFormat="1" ht="48.75" customHeight="1" x14ac:dyDescent="0.25">
      <c r="A197" s="99"/>
      <c r="B197" s="82"/>
      <c r="C197" s="82"/>
      <c r="D197" s="6" t="s">
        <v>316</v>
      </c>
      <c r="E197" s="6">
        <v>30</v>
      </c>
      <c r="F197" s="88"/>
      <c r="G197" s="88"/>
      <c r="H197" s="88"/>
    </row>
    <row r="198" spans="1:8" s="19" customFormat="1" ht="48.75" customHeight="1" x14ac:dyDescent="0.25">
      <c r="A198" s="99"/>
      <c r="B198" s="82"/>
      <c r="C198" s="82"/>
      <c r="D198" s="6" t="s">
        <v>317</v>
      </c>
      <c r="E198" s="6">
        <v>20</v>
      </c>
      <c r="F198" s="88"/>
      <c r="G198" s="88"/>
      <c r="H198" s="88"/>
    </row>
    <row r="199" spans="1:8" s="19" customFormat="1" ht="48.75" customHeight="1" x14ac:dyDescent="0.25">
      <c r="A199" s="99"/>
      <c r="B199" s="82"/>
      <c r="C199" s="82"/>
      <c r="D199" s="6" t="s">
        <v>318</v>
      </c>
      <c r="E199" s="6">
        <v>10</v>
      </c>
      <c r="F199" s="88"/>
      <c r="G199" s="88"/>
      <c r="H199" s="88"/>
    </row>
    <row r="200" spans="1:8" s="19" customFormat="1" ht="48.75" customHeight="1" x14ac:dyDescent="0.25">
      <c r="A200" s="99"/>
      <c r="B200" s="82"/>
      <c r="C200" s="82"/>
      <c r="D200" s="6" t="s">
        <v>319</v>
      </c>
      <c r="E200" s="6">
        <v>10</v>
      </c>
      <c r="F200" s="88"/>
      <c r="G200" s="88"/>
      <c r="H200" s="88"/>
    </row>
    <row r="201" spans="1:8" s="19" customFormat="1" ht="48.75" customHeight="1" x14ac:dyDescent="0.25">
      <c r="A201" s="99"/>
      <c r="B201" s="82"/>
      <c r="C201" s="82"/>
      <c r="D201" s="6" t="s">
        <v>320</v>
      </c>
      <c r="E201" s="6">
        <v>10</v>
      </c>
      <c r="F201" s="88"/>
      <c r="G201" s="88"/>
      <c r="H201" s="88"/>
    </row>
    <row r="202" spans="1:8" s="19" customFormat="1" ht="48.75" customHeight="1" x14ac:dyDescent="0.25">
      <c r="A202" s="99"/>
      <c r="B202" s="82"/>
      <c r="C202" s="82"/>
      <c r="D202" s="6" t="s">
        <v>321</v>
      </c>
      <c r="E202" s="6">
        <v>10</v>
      </c>
      <c r="F202" s="88"/>
      <c r="G202" s="88"/>
      <c r="H202" s="88"/>
    </row>
    <row r="203" spans="1:8" s="19" customFormat="1" ht="48.75" customHeight="1" x14ac:dyDescent="0.25">
      <c r="A203" s="99"/>
      <c r="B203" s="82"/>
      <c r="C203" s="82"/>
      <c r="D203" s="6" t="s">
        <v>322</v>
      </c>
      <c r="E203" s="6">
        <v>10</v>
      </c>
      <c r="F203" s="88"/>
      <c r="G203" s="88"/>
      <c r="H203" s="88"/>
    </row>
    <row r="204" spans="1:8" s="19" customFormat="1" ht="50.25" customHeight="1" x14ac:dyDescent="0.25">
      <c r="A204" s="99"/>
      <c r="B204" s="82"/>
      <c r="C204" s="82"/>
      <c r="D204" s="6" t="s">
        <v>323</v>
      </c>
      <c r="E204" s="6">
        <v>15</v>
      </c>
      <c r="F204" s="88"/>
      <c r="G204" s="88"/>
      <c r="H204" s="88"/>
    </row>
    <row r="205" spans="1:8" s="19" customFormat="1" ht="50.25" customHeight="1" x14ac:dyDescent="0.25">
      <c r="A205" s="99"/>
      <c r="B205" s="82"/>
      <c r="C205" s="82"/>
      <c r="D205" s="6" t="s">
        <v>324</v>
      </c>
      <c r="E205" s="6">
        <v>100</v>
      </c>
      <c r="F205" s="88"/>
      <c r="G205" s="88"/>
      <c r="H205" s="88"/>
    </row>
    <row r="206" spans="1:8" s="19" customFormat="1" ht="50.25" customHeight="1" x14ac:dyDescent="0.25">
      <c r="A206" s="99"/>
      <c r="B206" s="82"/>
      <c r="C206" s="82"/>
      <c r="D206" s="6" t="s">
        <v>325</v>
      </c>
      <c r="E206" s="6">
        <v>50</v>
      </c>
      <c r="F206" s="88"/>
      <c r="G206" s="88"/>
      <c r="H206" s="88"/>
    </row>
    <row r="207" spans="1:8" s="19" customFormat="1" ht="50.25" customHeight="1" x14ac:dyDescent="0.25">
      <c r="A207" s="99"/>
      <c r="B207" s="82"/>
      <c r="C207" s="82"/>
      <c r="D207" s="6" t="s">
        <v>326</v>
      </c>
      <c r="E207" s="6">
        <v>30</v>
      </c>
      <c r="F207" s="88"/>
      <c r="G207" s="88"/>
      <c r="H207" s="88"/>
    </row>
    <row r="208" spans="1:8" s="19" customFormat="1" ht="50.25" customHeight="1" x14ac:dyDescent="0.25">
      <c r="A208" s="99"/>
      <c r="B208" s="82"/>
      <c r="C208" s="82"/>
      <c r="D208" s="6" t="s">
        <v>327</v>
      </c>
      <c r="E208" s="6">
        <v>20</v>
      </c>
      <c r="F208" s="88"/>
      <c r="G208" s="88"/>
      <c r="H208" s="88"/>
    </row>
    <row r="209" spans="1:8" s="19" customFormat="1" ht="50.25" customHeight="1" x14ac:dyDescent="0.25">
      <c r="A209" s="99"/>
      <c r="B209" s="82"/>
      <c r="C209" s="82"/>
      <c r="D209" s="6" t="s">
        <v>328</v>
      </c>
      <c r="E209" s="6">
        <v>10</v>
      </c>
      <c r="F209" s="88"/>
      <c r="G209" s="88"/>
      <c r="H209" s="88"/>
    </row>
    <row r="210" spans="1:8" s="19" customFormat="1" ht="50.25" customHeight="1" x14ac:dyDescent="0.25">
      <c r="A210" s="99"/>
      <c r="B210" s="82"/>
      <c r="C210" s="82"/>
      <c r="D210" s="6" t="s">
        <v>329</v>
      </c>
      <c r="E210" s="6">
        <v>10</v>
      </c>
      <c r="F210" s="88"/>
      <c r="G210" s="88"/>
      <c r="H210" s="88"/>
    </row>
    <row r="211" spans="1:8" s="19" customFormat="1" ht="50.25" customHeight="1" x14ac:dyDescent="0.25">
      <c r="A211" s="99"/>
      <c r="B211" s="78"/>
      <c r="C211" s="78"/>
      <c r="D211" s="6" t="s">
        <v>330</v>
      </c>
      <c r="E211" s="6">
        <v>20</v>
      </c>
      <c r="F211" s="88"/>
      <c r="G211" s="88"/>
      <c r="H211" s="88"/>
    </row>
    <row r="212" spans="1:8" s="19" customFormat="1" ht="50.25" customHeight="1" x14ac:dyDescent="0.25">
      <c r="A212" s="99"/>
      <c r="B212" s="64" t="s">
        <v>263</v>
      </c>
      <c r="C212" s="60" t="s">
        <v>264</v>
      </c>
      <c r="D212" s="6" t="s">
        <v>331</v>
      </c>
      <c r="E212" s="6">
        <v>20</v>
      </c>
      <c r="F212" s="88"/>
      <c r="G212" s="88"/>
      <c r="H212" s="88"/>
    </row>
    <row r="213" spans="1:8" s="19" customFormat="1" ht="50.25" customHeight="1" x14ac:dyDescent="0.25">
      <c r="A213" s="99"/>
      <c r="B213" s="82"/>
      <c r="C213" s="82"/>
      <c r="D213" s="6" t="s">
        <v>332</v>
      </c>
      <c r="E213" s="6">
        <v>20</v>
      </c>
      <c r="F213" s="88"/>
      <c r="G213" s="88"/>
      <c r="H213" s="88"/>
    </row>
    <row r="214" spans="1:8" s="19" customFormat="1" ht="50.25" customHeight="1" x14ac:dyDescent="0.25">
      <c r="A214" s="99"/>
      <c r="B214" s="82"/>
      <c r="C214" s="82"/>
      <c r="D214" s="6" t="s">
        <v>333</v>
      </c>
      <c r="E214" s="6">
        <v>20</v>
      </c>
      <c r="F214" s="88"/>
      <c r="G214" s="88"/>
      <c r="H214" s="88"/>
    </row>
    <row r="215" spans="1:8" s="19" customFormat="1" ht="50.25" customHeight="1" x14ac:dyDescent="0.25">
      <c r="A215" s="99"/>
      <c r="B215" s="82"/>
      <c r="C215" s="82"/>
      <c r="D215" s="6" t="s">
        <v>334</v>
      </c>
      <c r="E215" s="6">
        <v>10</v>
      </c>
      <c r="F215" s="88"/>
      <c r="G215" s="88"/>
      <c r="H215" s="88"/>
    </row>
    <row r="216" spans="1:8" s="19" customFormat="1" ht="50.25" customHeight="1" x14ac:dyDescent="0.25">
      <c r="A216" s="99"/>
      <c r="B216" s="82"/>
      <c r="C216" s="82"/>
      <c r="D216" s="6" t="s">
        <v>335</v>
      </c>
      <c r="E216" s="6">
        <v>50</v>
      </c>
      <c r="F216" s="88"/>
      <c r="G216" s="88"/>
      <c r="H216" s="88"/>
    </row>
    <row r="217" spans="1:8" s="19" customFormat="1" ht="50.25" customHeight="1" x14ac:dyDescent="0.25">
      <c r="A217" s="99"/>
      <c r="B217" s="82"/>
      <c r="C217" s="82"/>
      <c r="D217" s="6" t="s">
        <v>336</v>
      </c>
      <c r="E217" s="6">
        <v>300</v>
      </c>
      <c r="F217" s="88"/>
      <c r="G217" s="88"/>
      <c r="H217" s="88"/>
    </row>
    <row r="218" spans="1:8" s="19" customFormat="1" ht="50.25" customHeight="1" x14ac:dyDescent="0.25">
      <c r="A218" s="99"/>
      <c r="B218" s="82"/>
      <c r="C218" s="82"/>
      <c r="D218" s="6" t="s">
        <v>337</v>
      </c>
      <c r="E218" s="6">
        <v>150</v>
      </c>
      <c r="F218" s="88"/>
      <c r="G218" s="88"/>
      <c r="H218" s="88"/>
    </row>
    <row r="219" spans="1:8" s="19" customFormat="1" ht="50.25" customHeight="1" x14ac:dyDescent="0.25">
      <c r="A219" s="99"/>
      <c r="B219" s="82"/>
      <c r="C219" s="82"/>
      <c r="D219" s="6" t="s">
        <v>338</v>
      </c>
      <c r="E219" s="6">
        <v>90</v>
      </c>
      <c r="F219" s="88"/>
      <c r="G219" s="88"/>
      <c r="H219" s="88"/>
    </row>
    <row r="220" spans="1:8" s="19" customFormat="1" ht="50.25" customHeight="1" x14ac:dyDescent="0.25">
      <c r="A220" s="99"/>
      <c r="B220" s="82"/>
      <c r="C220" s="82"/>
      <c r="D220" s="6" t="s">
        <v>339</v>
      </c>
      <c r="E220" s="6">
        <v>60</v>
      </c>
      <c r="F220" s="88"/>
      <c r="G220" s="88"/>
      <c r="H220" s="88"/>
    </row>
    <row r="221" spans="1:8" s="19" customFormat="1" ht="50.25" customHeight="1" x14ac:dyDescent="0.25">
      <c r="A221" s="99"/>
      <c r="B221" s="82"/>
      <c r="C221" s="82"/>
      <c r="D221" s="6" t="s">
        <v>340</v>
      </c>
      <c r="E221" s="6">
        <v>30</v>
      </c>
      <c r="F221" s="88"/>
      <c r="G221" s="88"/>
      <c r="H221" s="88"/>
    </row>
    <row r="222" spans="1:8" s="19" customFormat="1" ht="50.25" customHeight="1" x14ac:dyDescent="0.25">
      <c r="A222" s="99"/>
      <c r="B222" s="82"/>
      <c r="C222" s="82"/>
      <c r="D222" s="6" t="s">
        <v>341</v>
      </c>
      <c r="E222" s="6">
        <v>100</v>
      </c>
      <c r="F222" s="88"/>
      <c r="G222" s="88"/>
      <c r="H222" s="88"/>
    </row>
    <row r="223" spans="1:8" s="19" customFormat="1" ht="50.25" customHeight="1" x14ac:dyDescent="0.25">
      <c r="A223" s="99"/>
      <c r="B223" s="82"/>
      <c r="C223" s="82"/>
      <c r="D223" s="6" t="s">
        <v>342</v>
      </c>
      <c r="E223" s="6">
        <v>20</v>
      </c>
      <c r="F223" s="88"/>
      <c r="G223" s="88"/>
      <c r="H223" s="88"/>
    </row>
    <row r="224" spans="1:8" s="19" customFormat="1" ht="50.25" customHeight="1" x14ac:dyDescent="0.25">
      <c r="A224" s="99"/>
      <c r="B224" s="82"/>
      <c r="C224" s="82"/>
      <c r="D224" s="6" t="s">
        <v>343</v>
      </c>
      <c r="E224" s="6">
        <v>30</v>
      </c>
      <c r="F224" s="88"/>
      <c r="G224" s="88"/>
      <c r="H224" s="88"/>
    </row>
    <row r="225" spans="1:13" s="19" customFormat="1" ht="50.25" customHeight="1" x14ac:dyDescent="0.25">
      <c r="A225" s="99"/>
      <c r="B225" s="82"/>
      <c r="C225" s="82"/>
      <c r="D225" s="6" t="s">
        <v>344</v>
      </c>
      <c r="E225" s="6">
        <v>20</v>
      </c>
      <c r="F225" s="88"/>
      <c r="G225" s="88"/>
      <c r="H225" s="88"/>
    </row>
    <row r="226" spans="1:13" s="19" customFormat="1" ht="50.25" customHeight="1" x14ac:dyDescent="0.25">
      <c r="A226" s="99"/>
      <c r="B226" s="82"/>
      <c r="C226" s="82"/>
      <c r="D226" s="6" t="s">
        <v>345</v>
      </c>
      <c r="E226" s="6">
        <v>10</v>
      </c>
      <c r="F226" s="88"/>
      <c r="G226" s="88"/>
      <c r="H226" s="88"/>
    </row>
    <row r="227" spans="1:13" s="19" customFormat="1" ht="50.25" customHeight="1" x14ac:dyDescent="0.25">
      <c r="A227" s="99"/>
      <c r="B227" s="82"/>
      <c r="C227" s="82"/>
      <c r="D227" s="6" t="s">
        <v>347</v>
      </c>
      <c r="E227" s="6">
        <v>10</v>
      </c>
      <c r="F227" s="88"/>
      <c r="G227" s="88"/>
      <c r="H227" s="88"/>
    </row>
    <row r="228" spans="1:13" s="19" customFormat="1" ht="50.25" customHeight="1" x14ac:dyDescent="0.25">
      <c r="A228" s="99"/>
      <c r="B228" s="78"/>
      <c r="C228" s="78"/>
      <c r="D228" s="42" t="s">
        <v>346</v>
      </c>
      <c r="E228" s="50">
        <v>10</v>
      </c>
      <c r="F228" s="79"/>
      <c r="G228" s="79"/>
      <c r="H228" s="88"/>
      <c r="I228" s="44"/>
      <c r="J228" s="44"/>
      <c r="K228" s="44"/>
      <c r="L228" s="44"/>
      <c r="M228" s="44"/>
    </row>
    <row r="229" spans="1:13" s="19" customFormat="1" ht="153" customHeight="1" x14ac:dyDescent="0.25">
      <c r="A229" s="99"/>
      <c r="B229" s="8" t="s">
        <v>263</v>
      </c>
      <c r="C229" s="6" t="s">
        <v>266</v>
      </c>
      <c r="D229" s="6" t="s">
        <v>267</v>
      </c>
      <c r="E229" s="39" t="s">
        <v>268</v>
      </c>
      <c r="F229" s="7">
        <v>215.28</v>
      </c>
      <c r="G229" s="43">
        <v>45901</v>
      </c>
      <c r="H229" s="88"/>
      <c r="I229" s="44"/>
      <c r="J229" s="44"/>
      <c r="K229" s="44"/>
      <c r="L229" s="44"/>
      <c r="M229" s="44"/>
    </row>
    <row r="230" spans="1:13" s="19" customFormat="1" ht="37.5" x14ac:dyDescent="0.25">
      <c r="A230" s="99"/>
      <c r="B230" s="64" t="s">
        <v>263</v>
      </c>
      <c r="C230" s="60" t="s">
        <v>264</v>
      </c>
      <c r="D230" s="6" t="s">
        <v>348</v>
      </c>
      <c r="E230" s="50" t="s">
        <v>349</v>
      </c>
      <c r="F230" s="89">
        <v>427.488</v>
      </c>
      <c r="G230" s="90">
        <v>45901</v>
      </c>
      <c r="H230" s="88"/>
      <c r="I230" s="44"/>
      <c r="J230" s="44"/>
      <c r="K230" s="44"/>
      <c r="L230" s="44"/>
      <c r="M230" s="44"/>
    </row>
    <row r="231" spans="1:13" s="19" customFormat="1" ht="37.5" x14ac:dyDescent="0.25">
      <c r="A231" s="99"/>
      <c r="B231" s="88"/>
      <c r="C231" s="88"/>
      <c r="D231" s="6" t="s">
        <v>350</v>
      </c>
      <c r="E231" s="52" t="s">
        <v>351</v>
      </c>
      <c r="F231" s="88"/>
      <c r="G231" s="88"/>
      <c r="H231" s="88"/>
      <c r="I231" s="44"/>
      <c r="J231" s="44"/>
      <c r="K231" s="44"/>
      <c r="L231" s="44"/>
      <c r="M231" s="44"/>
    </row>
    <row r="232" spans="1:13" s="19" customFormat="1" ht="37.5" x14ac:dyDescent="0.25">
      <c r="A232" s="99"/>
      <c r="B232" s="88"/>
      <c r="C232" s="88"/>
      <c r="D232" s="6" t="s">
        <v>352</v>
      </c>
      <c r="E232" s="50" t="s">
        <v>351</v>
      </c>
      <c r="F232" s="88"/>
      <c r="G232" s="88"/>
      <c r="H232" s="88"/>
      <c r="I232" s="44"/>
      <c r="J232" s="44"/>
      <c r="K232" s="44"/>
      <c r="L232" s="44"/>
      <c r="M232" s="44"/>
    </row>
    <row r="233" spans="1:13" s="19" customFormat="1" ht="18.75" x14ac:dyDescent="0.25">
      <c r="A233" s="99"/>
      <c r="B233" s="88"/>
      <c r="C233" s="88"/>
      <c r="D233" s="6" t="s">
        <v>353</v>
      </c>
      <c r="E233" s="50" t="s">
        <v>354</v>
      </c>
      <c r="F233" s="88"/>
      <c r="G233" s="88"/>
      <c r="H233" s="88"/>
      <c r="I233" s="44"/>
      <c r="J233" s="44"/>
      <c r="K233" s="44"/>
      <c r="L233" s="44"/>
      <c r="M233" s="44"/>
    </row>
    <row r="234" spans="1:13" s="19" customFormat="1" ht="37.5" x14ac:dyDescent="0.25">
      <c r="A234" s="99"/>
      <c r="B234" s="88"/>
      <c r="C234" s="88"/>
      <c r="D234" s="6" t="s">
        <v>269</v>
      </c>
      <c r="E234" s="6" t="s">
        <v>22</v>
      </c>
      <c r="F234" s="88"/>
      <c r="G234" s="88"/>
      <c r="H234" s="88"/>
      <c r="I234" s="44"/>
      <c r="J234" s="44"/>
      <c r="K234" s="44"/>
      <c r="L234" s="44"/>
      <c r="M234" s="44"/>
    </row>
    <row r="235" spans="1:13" s="19" customFormat="1" ht="37.5" x14ac:dyDescent="0.25">
      <c r="A235" s="99"/>
      <c r="B235" s="88"/>
      <c r="C235" s="88"/>
      <c r="D235" s="6" t="s">
        <v>270</v>
      </c>
      <c r="E235" s="6" t="s">
        <v>14</v>
      </c>
      <c r="F235" s="88"/>
      <c r="G235" s="88"/>
      <c r="H235" s="88"/>
      <c r="I235" s="44"/>
      <c r="J235" s="44"/>
      <c r="K235" s="44"/>
      <c r="L235" s="44"/>
      <c r="M235" s="44"/>
    </row>
    <row r="236" spans="1:13" s="19" customFormat="1" ht="37.5" x14ac:dyDescent="0.25">
      <c r="A236" s="100"/>
      <c r="B236" s="79"/>
      <c r="C236" s="79"/>
      <c r="D236" s="6" t="s">
        <v>271</v>
      </c>
      <c r="E236" s="6" t="s">
        <v>14</v>
      </c>
      <c r="F236" s="79"/>
      <c r="G236" s="79"/>
      <c r="H236" s="79"/>
      <c r="I236" s="44"/>
      <c r="J236" s="44"/>
      <c r="K236" s="44"/>
      <c r="L236" s="44"/>
      <c r="M236" s="44"/>
    </row>
    <row r="237" spans="1:13" s="19" customFormat="1" ht="48.75" customHeight="1" x14ac:dyDescent="0.25">
      <c r="A237" s="66" t="s">
        <v>28</v>
      </c>
      <c r="B237" s="67"/>
      <c r="C237" s="67"/>
      <c r="D237" s="67"/>
      <c r="E237" s="67"/>
      <c r="F237" s="15">
        <f>SUM(F189:F235)</f>
        <v>1051.749</v>
      </c>
      <c r="G237" s="8"/>
      <c r="H237" s="6"/>
    </row>
    <row r="238" spans="1:13" s="19" customFormat="1" ht="99" customHeight="1" x14ac:dyDescent="0.25">
      <c r="A238" s="69" t="s">
        <v>116</v>
      </c>
      <c r="B238" s="91" t="s">
        <v>272</v>
      </c>
      <c r="C238" s="6" t="s">
        <v>304</v>
      </c>
      <c r="D238" s="24" t="s">
        <v>273</v>
      </c>
      <c r="E238" s="40" t="s">
        <v>274</v>
      </c>
      <c r="F238" s="7">
        <v>400</v>
      </c>
      <c r="G238" s="28">
        <v>45901</v>
      </c>
      <c r="H238" s="69" t="s">
        <v>121</v>
      </c>
    </row>
    <row r="239" spans="1:13" s="19" customFormat="1" ht="112.5" x14ac:dyDescent="0.25">
      <c r="A239" s="69"/>
      <c r="B239" s="92"/>
      <c r="C239" s="51" t="s">
        <v>305</v>
      </c>
      <c r="D239" s="24" t="s">
        <v>275</v>
      </c>
      <c r="E239" s="40" t="s">
        <v>274</v>
      </c>
      <c r="F239" s="7">
        <v>60</v>
      </c>
      <c r="G239" s="28"/>
      <c r="H239" s="69"/>
    </row>
    <row r="240" spans="1:13" s="19" customFormat="1" ht="112.5" x14ac:dyDescent="0.25">
      <c r="A240" s="69"/>
      <c r="B240" s="92"/>
      <c r="C240" s="51" t="s">
        <v>306</v>
      </c>
      <c r="D240" s="24" t="s">
        <v>276</v>
      </c>
      <c r="E240" s="40" t="s">
        <v>274</v>
      </c>
      <c r="F240" s="7">
        <v>140</v>
      </c>
      <c r="G240" s="28"/>
      <c r="H240" s="69"/>
    </row>
    <row r="241" spans="1:8" s="19" customFormat="1" ht="105" customHeight="1" x14ac:dyDescent="0.25">
      <c r="A241" s="69"/>
      <c r="B241" s="92"/>
      <c r="C241" s="60" t="s">
        <v>277</v>
      </c>
      <c r="D241" s="24" t="s">
        <v>278</v>
      </c>
      <c r="E241" s="45">
        <v>502</v>
      </c>
      <c r="F241" s="89">
        <v>591.9</v>
      </c>
      <c r="G241" s="94">
        <v>45901</v>
      </c>
      <c r="H241" s="69"/>
    </row>
    <row r="242" spans="1:8" s="19" customFormat="1" ht="37.5" x14ac:dyDescent="0.25">
      <c r="A242" s="69"/>
      <c r="B242" s="93"/>
      <c r="C242" s="76"/>
      <c r="D242" s="24" t="s">
        <v>279</v>
      </c>
      <c r="E242" s="40" t="s">
        <v>280</v>
      </c>
      <c r="F242" s="76"/>
      <c r="G242" s="76"/>
      <c r="H242" s="69"/>
    </row>
    <row r="243" spans="1:8" s="19" customFormat="1" ht="18.75" x14ac:dyDescent="0.25">
      <c r="A243" s="69"/>
      <c r="B243" s="60" t="s">
        <v>281</v>
      </c>
      <c r="C243" s="60" t="s">
        <v>282</v>
      </c>
      <c r="D243" s="24" t="s">
        <v>283</v>
      </c>
      <c r="E243" s="40" t="s">
        <v>274</v>
      </c>
      <c r="F243" s="7">
        <v>230</v>
      </c>
      <c r="G243" s="28">
        <v>45901</v>
      </c>
      <c r="H243" s="69"/>
    </row>
    <row r="244" spans="1:8" s="19" customFormat="1" ht="93.75" customHeight="1" x14ac:dyDescent="0.25">
      <c r="A244" s="69"/>
      <c r="B244" s="75"/>
      <c r="C244" s="76"/>
      <c r="D244" s="24" t="s">
        <v>284</v>
      </c>
      <c r="E244" s="40" t="s">
        <v>274</v>
      </c>
      <c r="F244" s="7">
        <v>711.33199999999999</v>
      </c>
      <c r="G244" s="28">
        <v>45901</v>
      </c>
      <c r="H244" s="69"/>
    </row>
    <row r="245" spans="1:8" s="19" customFormat="1" ht="150" x14ac:dyDescent="0.25">
      <c r="A245" s="69"/>
      <c r="B245" s="75"/>
      <c r="C245" s="6" t="s">
        <v>285</v>
      </c>
      <c r="D245" s="24" t="s">
        <v>286</v>
      </c>
      <c r="E245" s="40" t="s">
        <v>274</v>
      </c>
      <c r="F245" s="7">
        <v>210</v>
      </c>
      <c r="G245" s="28">
        <v>45901</v>
      </c>
      <c r="H245" s="69"/>
    </row>
    <row r="246" spans="1:8" s="19" customFormat="1" ht="131.25" x14ac:dyDescent="0.25">
      <c r="A246" s="69"/>
      <c r="B246" s="76"/>
      <c r="C246" s="6" t="s">
        <v>287</v>
      </c>
      <c r="D246" s="24" t="s">
        <v>288</v>
      </c>
      <c r="E246" s="40" t="s">
        <v>22</v>
      </c>
      <c r="F246" s="7">
        <v>140</v>
      </c>
      <c r="G246" s="28">
        <v>45901</v>
      </c>
      <c r="H246" s="69"/>
    </row>
    <row r="247" spans="1:8" s="19" customFormat="1" ht="142.5" customHeight="1" x14ac:dyDescent="0.25">
      <c r="A247" s="69"/>
      <c r="B247" s="6" t="s">
        <v>117</v>
      </c>
      <c r="C247" s="6" t="s">
        <v>289</v>
      </c>
      <c r="D247" s="24" t="s">
        <v>290</v>
      </c>
      <c r="E247" s="40" t="s">
        <v>291</v>
      </c>
      <c r="F247" s="7">
        <v>80</v>
      </c>
      <c r="G247" s="28">
        <v>45901</v>
      </c>
      <c r="H247" s="69"/>
    </row>
    <row r="248" spans="1:8" s="19" customFormat="1" ht="48.75" customHeight="1" x14ac:dyDescent="0.25">
      <c r="A248" s="66" t="s">
        <v>28</v>
      </c>
      <c r="B248" s="67"/>
      <c r="C248" s="67"/>
      <c r="D248" s="67"/>
      <c r="E248" s="67"/>
      <c r="F248" s="35">
        <f>SUM(F238:F247)</f>
        <v>2563.232</v>
      </c>
      <c r="G248" s="24"/>
      <c r="H248" s="6"/>
    </row>
    <row r="249" spans="1:8" s="19" customFormat="1" ht="112.5" x14ac:dyDescent="0.25">
      <c r="A249" s="24" t="s">
        <v>292</v>
      </c>
      <c r="B249" s="24" t="s">
        <v>293</v>
      </c>
      <c r="C249" s="24" t="s">
        <v>294</v>
      </c>
      <c r="D249" s="24" t="s">
        <v>295</v>
      </c>
      <c r="E249" s="24">
        <v>1</v>
      </c>
      <c r="F249" s="26">
        <v>100</v>
      </c>
      <c r="G249" s="24" t="s">
        <v>129</v>
      </c>
      <c r="H249" s="24" t="s">
        <v>130</v>
      </c>
    </row>
    <row r="250" spans="1:8" s="19" customFormat="1" ht="48.75" customHeight="1" x14ac:dyDescent="0.25">
      <c r="A250" s="66" t="s">
        <v>28</v>
      </c>
      <c r="B250" s="67"/>
      <c r="C250" s="67"/>
      <c r="D250" s="67"/>
      <c r="E250" s="67"/>
      <c r="F250" s="18">
        <f>SUM(F249)</f>
        <v>100</v>
      </c>
      <c r="G250" s="6"/>
      <c r="H250" s="6"/>
    </row>
    <row r="251" spans="1:8" s="19" customFormat="1" ht="48.75" customHeight="1" x14ac:dyDescent="0.25">
      <c r="A251" s="69" t="s">
        <v>292</v>
      </c>
      <c r="B251" s="6" t="s">
        <v>293</v>
      </c>
      <c r="C251" s="6" t="s">
        <v>296</v>
      </c>
      <c r="D251" s="6" t="s">
        <v>297</v>
      </c>
      <c r="E251" s="6">
        <v>1</v>
      </c>
      <c r="F251" s="7">
        <v>700</v>
      </c>
      <c r="G251" s="28">
        <v>45901</v>
      </c>
      <c r="H251" s="69" t="s">
        <v>298</v>
      </c>
    </row>
    <row r="252" spans="1:8" s="19" customFormat="1" ht="48.75" customHeight="1" x14ac:dyDescent="0.25">
      <c r="A252" s="69"/>
      <c r="B252" s="6" t="s">
        <v>293</v>
      </c>
      <c r="C252" s="6" t="s">
        <v>299</v>
      </c>
      <c r="D252" s="6" t="s">
        <v>300</v>
      </c>
      <c r="E252" s="6">
        <v>1</v>
      </c>
      <c r="F252" s="7">
        <v>1190</v>
      </c>
      <c r="G252" s="28">
        <v>45901</v>
      </c>
      <c r="H252" s="69"/>
    </row>
    <row r="253" spans="1:8" s="19" customFormat="1" ht="48.75" customHeight="1" x14ac:dyDescent="0.25">
      <c r="A253" s="66" t="s">
        <v>28</v>
      </c>
      <c r="B253" s="67"/>
      <c r="C253" s="67"/>
      <c r="D253" s="67"/>
      <c r="E253" s="67"/>
      <c r="F253" s="18">
        <f>SUM(F251:F252)</f>
        <v>1890</v>
      </c>
      <c r="G253" s="6"/>
      <c r="H253" s="6"/>
    </row>
    <row r="254" spans="1:8" s="19" customFormat="1" ht="48.75" customHeight="1" x14ac:dyDescent="0.25">
      <c r="A254" s="66" t="s">
        <v>301</v>
      </c>
      <c r="B254" s="66"/>
      <c r="C254" s="66"/>
      <c r="D254" s="66"/>
      <c r="E254" s="66"/>
      <c r="F254" s="15">
        <f>F253+F250+F248+F237+F188+F186+F183+F177+F169+F156+F152+F145+F143</f>
        <v>33390.964829999997</v>
      </c>
      <c r="G254" s="6"/>
      <c r="H254" s="8"/>
    </row>
    <row r="255" spans="1:8" s="19" customFormat="1" ht="18.75" x14ac:dyDescent="0.25">
      <c r="A255" s="67" t="s">
        <v>302</v>
      </c>
      <c r="B255" s="67"/>
      <c r="C255" s="67"/>
      <c r="D255" s="67"/>
      <c r="E255" s="67"/>
      <c r="F255" s="15">
        <f>SUM(F254,F15,F78)</f>
        <v>39321.843489999999</v>
      </c>
      <c r="G255" s="8"/>
      <c r="H255" s="8"/>
    </row>
    <row r="256" spans="1:8" s="19" customFormat="1" ht="48.75" customHeight="1" x14ac:dyDescent="0.25">
      <c r="A256" s="103" t="s">
        <v>357</v>
      </c>
      <c r="B256" s="104"/>
      <c r="C256" s="104"/>
      <c r="D256" s="104"/>
      <c r="E256" s="104"/>
      <c r="F256" s="104"/>
      <c r="G256" s="104"/>
      <c r="H256" s="46"/>
    </row>
    <row r="257" spans="1:8" s="19" customFormat="1" ht="15.75" x14ac:dyDescent="0.25">
      <c r="A257" s="47"/>
      <c r="B257" s="95"/>
      <c r="C257" s="95"/>
      <c r="D257" s="47"/>
      <c r="E257" s="95"/>
      <c r="F257" s="95"/>
      <c r="G257" s="95"/>
      <c r="H257" s="46"/>
    </row>
    <row r="258" spans="1:8" s="19" customFormat="1" ht="48.75" customHeight="1" x14ac:dyDescent="0.25">
      <c r="A258" s="102" t="s">
        <v>358</v>
      </c>
      <c r="B258" s="105"/>
      <c r="C258" s="105"/>
      <c r="D258" s="105"/>
      <c r="E258" s="105"/>
      <c r="F258" s="105"/>
      <c r="G258" s="105"/>
      <c r="H258" s="105"/>
    </row>
    <row r="259" spans="1:8" s="19" customFormat="1" ht="48.75" customHeight="1" x14ac:dyDescent="0.25">
      <c r="A259" s="47"/>
      <c r="B259" s="96"/>
      <c r="C259" s="96"/>
      <c r="D259" s="48"/>
      <c r="E259" s="96"/>
      <c r="F259" s="96"/>
      <c r="G259" s="96"/>
      <c r="H259" s="46"/>
    </row>
    <row r="260" spans="1:8" s="19" customFormat="1" ht="48.75" customHeight="1" x14ac:dyDescent="0.25">
      <c r="A260" s="47"/>
      <c r="B260" s="96"/>
      <c r="C260" s="96"/>
      <c r="D260" s="48"/>
      <c r="E260" s="95"/>
      <c r="F260" s="95"/>
      <c r="G260" s="95"/>
      <c r="H260" s="46"/>
    </row>
    <row r="261" spans="1:8" s="19" customFormat="1" ht="48.75" customHeight="1" x14ac:dyDescent="0.25">
      <c r="A261" s="47"/>
      <c r="B261" s="96"/>
      <c r="C261" s="96"/>
      <c r="D261" s="48"/>
      <c r="E261" s="95"/>
      <c r="F261" s="95"/>
      <c r="G261" s="95"/>
      <c r="H261" s="46"/>
    </row>
    <row r="262" spans="1:8" s="19" customFormat="1" ht="48.75" customHeight="1" x14ac:dyDescent="0.25">
      <c r="A262" s="47"/>
      <c r="B262" s="96"/>
      <c r="C262" s="96"/>
      <c r="D262" s="48"/>
      <c r="E262" s="96"/>
      <c r="F262" s="96"/>
      <c r="G262" s="96"/>
      <c r="H262" s="46"/>
    </row>
    <row r="263" spans="1:8" s="19" customFormat="1" ht="48.75" customHeight="1" x14ac:dyDescent="0.25">
      <c r="A263" s="47"/>
      <c r="B263" s="96"/>
      <c r="C263" s="96"/>
      <c r="D263" s="48"/>
      <c r="E263" s="96"/>
      <c r="F263" s="96"/>
      <c r="G263" s="96"/>
      <c r="H263" s="46"/>
    </row>
    <row r="264" spans="1:8" s="46" customFormat="1" ht="15.75" hidden="1" x14ac:dyDescent="0.25">
      <c r="A264" s="47"/>
      <c r="B264" s="96"/>
      <c r="C264" s="96"/>
      <c r="D264" s="48"/>
      <c r="E264" s="96"/>
      <c r="F264" s="96"/>
      <c r="G264" s="96"/>
    </row>
    <row r="265" spans="1:8" s="46" customFormat="1" ht="34.5" hidden="1" customHeight="1" x14ac:dyDescent="0.25">
      <c r="A265" s="97"/>
      <c r="B265" s="97"/>
      <c r="C265" s="97"/>
      <c r="D265" s="49"/>
      <c r="E265" s="98"/>
      <c r="F265" s="98"/>
      <c r="G265" s="98"/>
    </row>
    <row r="266" spans="1:8" s="46" customFormat="1" ht="54.75" hidden="1" customHeight="1" x14ac:dyDescent="0.25"/>
    <row r="267" spans="1:8" s="46" customFormat="1" ht="52.5" customHeight="1" x14ac:dyDescent="0.25"/>
    <row r="268" spans="1:8" s="46" customFormat="1" ht="56.25" customHeight="1" x14ac:dyDescent="0.25"/>
    <row r="269" spans="1:8" s="46" customFormat="1" ht="56.25" customHeight="1" x14ac:dyDescent="0.25"/>
    <row r="270" spans="1:8" s="46" customFormat="1" ht="43.5" customHeight="1" x14ac:dyDescent="0.25"/>
    <row r="271" spans="1:8" s="46" customFormat="1" ht="43.5" customHeight="1" x14ac:dyDescent="0.25"/>
    <row r="272" spans="1:8" s="46" customFormat="1" ht="48.75" customHeight="1" x14ac:dyDescent="0.25"/>
    <row r="273" s="46" customFormat="1" ht="49.5" customHeight="1" x14ac:dyDescent="0.25"/>
    <row r="274" s="46" customFormat="1" ht="57" customHeight="1" x14ac:dyDescent="0.25"/>
    <row r="275" s="46" customFormat="1" ht="53.25" customHeight="1" x14ac:dyDescent="0.25"/>
    <row r="276" s="46" customFormat="1" x14ac:dyDescent="0.25"/>
    <row r="277" s="46" customFormat="1" x14ac:dyDescent="0.25"/>
    <row r="278" s="46" customFormat="1" x14ac:dyDescent="0.25"/>
    <row r="279" s="46" customFormat="1" x14ac:dyDescent="0.25"/>
    <row r="280" s="46" customFormat="1" x14ac:dyDescent="0.25"/>
    <row r="281" s="46" customFormat="1" x14ac:dyDescent="0.25"/>
    <row r="282" s="46" customFormat="1" x14ac:dyDescent="0.25"/>
    <row r="283" s="46" customFormat="1" x14ac:dyDescent="0.25"/>
    <row r="284" s="46" customFormat="1" x14ac:dyDescent="0.25"/>
    <row r="285" s="46" customFormat="1" x14ac:dyDescent="0.25"/>
    <row r="286" s="46" customFormat="1" x14ac:dyDescent="0.25"/>
    <row r="287" s="46" customFormat="1" x14ac:dyDescent="0.25"/>
    <row r="288" s="46" customFormat="1" x14ac:dyDescent="0.25"/>
    <row r="289" s="46" customFormat="1" x14ac:dyDescent="0.25"/>
    <row r="290" s="46" customFormat="1" x14ac:dyDescent="0.25"/>
    <row r="291" s="46" customFormat="1" x14ac:dyDescent="0.25"/>
    <row r="292" s="46" customFormat="1" x14ac:dyDescent="0.25"/>
    <row r="293" s="46" customFormat="1" x14ac:dyDescent="0.25"/>
    <row r="294" s="46" customFormat="1" x14ac:dyDescent="0.25"/>
    <row r="295" s="46" customFormat="1" x14ac:dyDescent="0.25"/>
    <row r="296" s="46" customFormat="1" x14ac:dyDescent="0.25"/>
    <row r="297" s="46" customFormat="1" x14ac:dyDescent="0.25"/>
    <row r="298" s="46" customFormat="1" x14ac:dyDescent="0.25"/>
    <row r="299" s="46" customFormat="1" x14ac:dyDescent="0.25"/>
    <row r="300" s="46" customFormat="1" x14ac:dyDescent="0.25"/>
    <row r="301" s="46" customFormat="1" x14ac:dyDescent="0.25"/>
    <row r="302" s="46" customFormat="1" x14ac:dyDescent="0.25"/>
    <row r="303" s="46" customFormat="1" x14ac:dyDescent="0.25"/>
    <row r="304" s="46" customFormat="1" x14ac:dyDescent="0.25"/>
    <row r="305" s="46" customFormat="1" x14ac:dyDescent="0.25"/>
    <row r="306" s="46" customFormat="1" x14ac:dyDescent="0.25"/>
    <row r="307" s="46" customFormat="1" x14ac:dyDescent="0.25"/>
    <row r="308" s="46" customFormat="1" x14ac:dyDescent="0.25"/>
    <row r="309" s="46" customFormat="1" x14ac:dyDescent="0.25"/>
    <row r="310" s="46" customFormat="1" x14ac:dyDescent="0.25"/>
    <row r="311" s="46" customFormat="1" x14ac:dyDescent="0.25"/>
    <row r="312" s="46" customFormat="1" x14ac:dyDescent="0.25"/>
    <row r="313" s="46" customFormat="1" x14ac:dyDescent="0.25"/>
    <row r="314" s="46" customFormat="1" x14ac:dyDescent="0.25"/>
    <row r="315" s="46" customFormat="1" x14ac:dyDescent="0.25"/>
    <row r="316" s="46" customFormat="1" x14ac:dyDescent="0.25"/>
    <row r="317" s="46" customFormat="1" x14ac:dyDescent="0.25"/>
    <row r="318" s="46" customFormat="1" x14ac:dyDescent="0.25"/>
    <row r="319" s="46" customFormat="1" x14ac:dyDescent="0.25"/>
    <row r="320" s="46" customFormat="1" x14ac:dyDescent="0.25"/>
    <row r="321" s="46" customFormat="1" x14ac:dyDescent="0.25"/>
    <row r="322" s="46" customFormat="1" x14ac:dyDescent="0.25"/>
    <row r="323" s="46" customFormat="1" x14ac:dyDescent="0.25"/>
    <row r="324" s="46" customFormat="1" x14ac:dyDescent="0.25"/>
    <row r="325" s="46" customFormat="1" x14ac:dyDescent="0.25"/>
    <row r="326" s="46" customFormat="1" x14ac:dyDescent="0.25"/>
    <row r="327" s="46" customFormat="1" x14ac:dyDescent="0.25"/>
    <row r="328" s="46" customFormat="1" x14ac:dyDescent="0.25"/>
    <row r="329" s="46" customFormat="1" x14ac:dyDescent="0.25"/>
    <row r="330" s="46" customFormat="1" x14ac:dyDescent="0.25"/>
    <row r="331" s="46" customFormat="1" x14ac:dyDescent="0.25"/>
    <row r="332" s="46" customFormat="1" x14ac:dyDescent="0.25"/>
    <row r="333" s="46" customFormat="1" x14ac:dyDescent="0.25"/>
    <row r="334" s="46" customFormat="1" x14ac:dyDescent="0.25"/>
    <row r="335" s="46" customFormat="1" x14ac:dyDescent="0.25"/>
    <row r="336" s="46" customFormat="1" x14ac:dyDescent="0.25"/>
    <row r="337" s="46" customFormat="1" x14ac:dyDescent="0.25"/>
    <row r="338" s="46" customFormat="1" x14ac:dyDescent="0.25"/>
    <row r="339" s="46" customFormat="1" x14ac:dyDescent="0.25"/>
    <row r="340" s="46" customFormat="1" x14ac:dyDescent="0.25"/>
    <row r="341" s="46" customFormat="1" x14ac:dyDescent="0.25"/>
    <row r="342" s="46" customFormat="1" x14ac:dyDescent="0.25"/>
    <row r="343" s="46" customFormat="1" x14ac:dyDescent="0.25"/>
    <row r="344" s="46" customFormat="1" x14ac:dyDescent="0.25"/>
    <row r="345" s="46" customFormat="1" x14ac:dyDescent="0.25"/>
    <row r="346" s="46" customFormat="1" x14ac:dyDescent="0.25"/>
    <row r="347" s="46" customFormat="1" x14ac:dyDescent="0.25"/>
    <row r="348" s="46" customFormat="1" x14ac:dyDescent="0.25"/>
    <row r="349" s="46" customFormat="1" x14ac:dyDescent="0.25"/>
    <row r="350" s="46" customFormat="1" x14ac:dyDescent="0.25"/>
    <row r="351" s="46" customFormat="1" x14ac:dyDescent="0.25"/>
    <row r="352" s="46" customFormat="1" x14ac:dyDescent="0.25"/>
    <row r="353" s="46" customFormat="1" x14ac:dyDescent="0.25"/>
    <row r="354" s="46" customFormat="1" x14ac:dyDescent="0.25"/>
    <row r="355" s="46" customFormat="1" x14ac:dyDescent="0.25"/>
    <row r="356" s="46" customFormat="1" x14ac:dyDescent="0.25"/>
    <row r="357" s="46" customFormat="1" x14ac:dyDescent="0.25"/>
    <row r="358" s="46" customFormat="1" x14ac:dyDescent="0.25"/>
    <row r="359" s="46" customFormat="1" x14ac:dyDescent="0.25"/>
    <row r="360" s="46" customFormat="1" x14ac:dyDescent="0.25"/>
    <row r="361" s="46" customFormat="1" x14ac:dyDescent="0.25"/>
    <row r="362" s="46" customFormat="1" x14ac:dyDescent="0.25"/>
    <row r="363" s="46" customFormat="1" x14ac:dyDescent="0.25"/>
    <row r="364" s="46" customFormat="1" x14ac:dyDescent="0.25"/>
    <row r="365" s="46" customFormat="1" x14ac:dyDescent="0.25"/>
    <row r="366" s="46" customFormat="1" x14ac:dyDescent="0.25"/>
    <row r="367" s="46" customFormat="1" x14ac:dyDescent="0.25"/>
    <row r="368" s="46" customFormat="1" x14ac:dyDescent="0.25"/>
    <row r="369" s="46" customFormat="1" x14ac:dyDescent="0.25"/>
    <row r="370" s="46" customFormat="1" x14ac:dyDescent="0.25"/>
    <row r="371" s="46" customFormat="1" x14ac:dyDescent="0.25"/>
    <row r="372" s="46" customFormat="1" x14ac:dyDescent="0.25"/>
    <row r="373" s="46" customFormat="1" x14ac:dyDescent="0.25"/>
    <row r="374" s="46" customFormat="1" x14ac:dyDescent="0.25"/>
    <row r="375" s="46" customFormat="1" x14ac:dyDescent="0.25"/>
    <row r="376" s="46" customFormat="1" x14ac:dyDescent="0.25"/>
    <row r="377" s="46" customFormat="1" x14ac:dyDescent="0.25"/>
    <row r="378" s="46" customFormat="1" x14ac:dyDescent="0.25"/>
    <row r="379" s="46" customFormat="1" x14ac:dyDescent="0.25"/>
    <row r="380" s="46" customFormat="1" x14ac:dyDescent="0.25"/>
    <row r="381" s="46" customFormat="1" x14ac:dyDescent="0.25"/>
    <row r="382" s="46" customFormat="1" x14ac:dyDescent="0.25"/>
    <row r="383" s="46" customFormat="1" x14ac:dyDescent="0.25"/>
    <row r="384" s="46" customFormat="1" x14ac:dyDescent="0.25"/>
    <row r="385" s="46" customFormat="1" x14ac:dyDescent="0.25"/>
    <row r="386" s="46" customFormat="1" x14ac:dyDescent="0.25"/>
    <row r="387" s="46" customFormat="1" x14ac:dyDescent="0.25"/>
    <row r="388" s="46" customFormat="1" x14ac:dyDescent="0.25"/>
    <row r="389" s="46" customFormat="1" x14ac:dyDescent="0.25"/>
    <row r="390" s="46" customFormat="1" x14ac:dyDescent="0.25"/>
    <row r="391" s="46" customFormat="1" x14ac:dyDescent="0.25"/>
    <row r="392" s="46" customFormat="1" x14ac:dyDescent="0.25"/>
    <row r="393" s="46" customFormat="1" x14ac:dyDescent="0.25"/>
    <row r="394" s="46" customFormat="1" x14ac:dyDescent="0.25"/>
    <row r="395" s="46" customFormat="1" x14ac:dyDescent="0.25"/>
    <row r="396" s="46" customFormat="1" x14ac:dyDescent="0.25"/>
    <row r="397" s="46" customFormat="1" x14ac:dyDescent="0.25"/>
    <row r="398" s="46" customFormat="1" x14ac:dyDescent="0.25"/>
    <row r="399" s="46" customFormat="1" x14ac:dyDescent="0.25"/>
    <row r="400" s="46" customFormat="1" x14ac:dyDescent="0.25"/>
    <row r="401" s="46" customFormat="1" x14ac:dyDescent="0.25"/>
    <row r="402" s="46" customFormat="1" x14ac:dyDescent="0.25"/>
    <row r="403" s="46" customFormat="1" x14ac:dyDescent="0.25"/>
    <row r="404" s="46" customFormat="1" x14ac:dyDescent="0.25"/>
    <row r="405" s="46" customFormat="1" x14ac:dyDescent="0.25"/>
    <row r="406" s="46" customFormat="1" x14ac:dyDescent="0.25"/>
    <row r="407" s="46" customFormat="1" x14ac:dyDescent="0.25"/>
    <row r="408" s="46" customFormat="1" x14ac:dyDescent="0.25"/>
    <row r="409" s="46" customFormat="1" x14ac:dyDescent="0.25"/>
    <row r="410" s="46" customFormat="1" x14ac:dyDescent="0.25"/>
    <row r="411" s="46" customFormat="1" x14ac:dyDescent="0.25"/>
    <row r="412" s="46" customFormat="1" x14ac:dyDescent="0.25"/>
    <row r="413" s="46" customFormat="1" x14ac:dyDescent="0.25"/>
    <row r="414" s="46" customFormat="1" x14ac:dyDescent="0.25"/>
    <row r="415" s="46" customFormat="1" x14ac:dyDescent="0.25"/>
    <row r="416" s="46" customFormat="1" x14ac:dyDescent="0.25"/>
    <row r="417" s="46" customFormat="1" x14ac:dyDescent="0.25"/>
    <row r="418" s="46" customFormat="1" x14ac:dyDescent="0.25"/>
    <row r="419" s="46" customFormat="1" x14ac:dyDescent="0.25"/>
    <row r="420" s="46" customFormat="1" x14ac:dyDescent="0.25"/>
    <row r="421" s="46" customFormat="1" x14ac:dyDescent="0.25"/>
    <row r="422" s="46" customFormat="1" x14ac:dyDescent="0.25"/>
    <row r="423" s="46" customFormat="1" x14ac:dyDescent="0.25"/>
    <row r="424" s="46" customFormat="1" x14ac:dyDescent="0.25"/>
    <row r="425" s="46" customFormat="1" x14ac:dyDescent="0.25"/>
    <row r="426" s="46" customFormat="1" x14ac:dyDescent="0.25"/>
    <row r="427" s="46" customFormat="1" x14ac:dyDescent="0.25"/>
    <row r="428" s="46" customFormat="1" x14ac:dyDescent="0.25"/>
    <row r="429" s="46" customFormat="1" x14ac:dyDescent="0.25"/>
    <row r="430" s="46" customFormat="1" x14ac:dyDescent="0.25"/>
    <row r="431" s="46" customFormat="1" x14ac:dyDescent="0.25"/>
    <row r="432" s="46" customFormat="1" x14ac:dyDescent="0.25"/>
    <row r="433" spans="1:7" s="46" customFormat="1" x14ac:dyDescent="0.25"/>
    <row r="434" spans="1:7" s="46" customFormat="1" x14ac:dyDescent="0.25"/>
    <row r="435" spans="1:7" s="46" customFormat="1" x14ac:dyDescent="0.25"/>
    <row r="436" spans="1:7" s="46" customFormat="1" x14ac:dyDescent="0.25"/>
    <row r="437" spans="1:7" s="46" customFormat="1" x14ac:dyDescent="0.25"/>
    <row r="438" spans="1:7" s="46" customFormat="1" x14ac:dyDescent="0.25"/>
    <row r="439" spans="1:7" s="46" customFormat="1" x14ac:dyDescent="0.25"/>
    <row r="440" spans="1:7" s="46" customFormat="1" x14ac:dyDescent="0.25"/>
    <row r="441" spans="1:7" s="46" customFormat="1" x14ac:dyDescent="0.25"/>
    <row r="442" spans="1:7" s="46" customFormat="1" x14ac:dyDescent="0.25"/>
    <row r="443" spans="1:7" s="46" customFormat="1" x14ac:dyDescent="0.25"/>
    <row r="444" spans="1:7" s="46" customFormat="1" x14ac:dyDescent="0.25">
      <c r="A444" s="1"/>
      <c r="B444" s="1"/>
      <c r="C444" s="1"/>
      <c r="D444" s="1"/>
      <c r="E444" s="1"/>
      <c r="F444" s="1"/>
      <c r="G444" s="1"/>
    </row>
    <row r="445" spans="1:7" s="46" customFormat="1" x14ac:dyDescent="0.25">
      <c r="A445" s="1"/>
      <c r="B445" s="1"/>
      <c r="C445" s="1"/>
      <c r="D445" s="1"/>
      <c r="E445" s="1"/>
      <c r="F445" s="1"/>
      <c r="G445" s="1"/>
    </row>
    <row r="446" spans="1:7" s="46" customFormat="1" x14ac:dyDescent="0.25">
      <c r="A446" s="1"/>
      <c r="B446" s="1"/>
      <c r="C446" s="1"/>
      <c r="D446" s="1"/>
      <c r="E446" s="1"/>
      <c r="F446" s="1"/>
      <c r="G446" s="1"/>
    </row>
    <row r="447" spans="1:7" s="46" customFormat="1" x14ac:dyDescent="0.25">
      <c r="A447" s="1"/>
      <c r="B447" s="1"/>
      <c r="C447" s="1"/>
      <c r="D447" s="1"/>
      <c r="E447" s="1"/>
      <c r="F447" s="1"/>
      <c r="G447" s="1"/>
    </row>
    <row r="448" spans="1:7" s="46" customFormat="1" x14ac:dyDescent="0.25">
      <c r="A448" s="1"/>
      <c r="B448" s="1"/>
      <c r="C448" s="1"/>
      <c r="D448" s="1"/>
      <c r="E448" s="1"/>
      <c r="F448" s="1"/>
      <c r="G448" s="1"/>
    </row>
    <row r="449" spans="1:13" s="46" customFormat="1" x14ac:dyDescent="0.25">
      <c r="A449" s="1"/>
      <c r="B449" s="1"/>
      <c r="C449" s="1"/>
      <c r="D449" s="1"/>
      <c r="E449" s="1"/>
      <c r="F449" s="1"/>
      <c r="G449" s="1"/>
    </row>
    <row r="450" spans="1:13" s="46" customFormat="1" x14ac:dyDescent="0.25">
      <c r="A450" s="1"/>
      <c r="B450" s="1"/>
      <c r="C450" s="1"/>
      <c r="D450" s="1"/>
      <c r="E450" s="1"/>
      <c r="F450" s="1"/>
      <c r="G450" s="1"/>
    </row>
    <row r="451" spans="1:13" s="46" customFormat="1" x14ac:dyDescent="0.25">
      <c r="A451" s="1"/>
      <c r="B451" s="1"/>
      <c r="C451" s="1"/>
      <c r="D451" s="1"/>
      <c r="E451" s="1"/>
      <c r="F451" s="1"/>
      <c r="G451" s="1"/>
    </row>
    <row r="452" spans="1:13" s="46" customFormat="1" x14ac:dyDescent="0.25">
      <c r="A452" s="1"/>
      <c r="B452" s="1"/>
      <c r="C452" s="1"/>
      <c r="D452" s="1"/>
      <c r="E452" s="1"/>
      <c r="F452" s="1"/>
      <c r="G452" s="1"/>
    </row>
    <row r="453" spans="1:13" s="46" customFormat="1" x14ac:dyDescent="0.25">
      <c r="A453" s="1"/>
      <c r="B453" s="1"/>
      <c r="C453" s="1"/>
      <c r="D453" s="1"/>
      <c r="E453" s="1"/>
      <c r="F453" s="1"/>
      <c r="G453" s="1"/>
    </row>
    <row r="454" spans="1:13" x14ac:dyDescent="0.25">
      <c r="I454" s="46"/>
      <c r="J454" s="46"/>
      <c r="K454" s="46"/>
      <c r="L454" s="46"/>
      <c r="M454" s="46"/>
    </row>
  </sheetData>
  <mergeCells count="161">
    <mergeCell ref="B262:C262"/>
    <mergeCell ref="E262:G262"/>
    <mergeCell ref="B263:C263"/>
    <mergeCell ref="E263:G263"/>
    <mergeCell ref="B264:C264"/>
    <mergeCell ref="E264:G264"/>
    <mergeCell ref="A265:C265"/>
    <mergeCell ref="E265:G265"/>
    <mergeCell ref="B189:B211"/>
    <mergeCell ref="C189:C211"/>
    <mergeCell ref="A189:A236"/>
    <mergeCell ref="F189:F228"/>
    <mergeCell ref="G189:G228"/>
    <mergeCell ref="C212:C228"/>
    <mergeCell ref="B212:B228"/>
    <mergeCell ref="B257:C257"/>
    <mergeCell ref="E257:G257"/>
    <mergeCell ref="B259:C259"/>
    <mergeCell ref="E259:G259"/>
    <mergeCell ref="B260:C260"/>
    <mergeCell ref="E260:G260"/>
    <mergeCell ref="B261:C261"/>
    <mergeCell ref="E261:G261"/>
    <mergeCell ref="A248:E248"/>
    <mergeCell ref="A250:E250"/>
    <mergeCell ref="A251:A252"/>
    <mergeCell ref="H251:H252"/>
    <mergeCell ref="A253:E253"/>
    <mergeCell ref="A254:E254"/>
    <mergeCell ref="A255:E255"/>
    <mergeCell ref="A256:G256"/>
    <mergeCell ref="A258:H258"/>
    <mergeCell ref="A237:E237"/>
    <mergeCell ref="A238:A247"/>
    <mergeCell ref="B238:B242"/>
    <mergeCell ref="H238:H247"/>
    <mergeCell ref="C241:C242"/>
    <mergeCell ref="F241:F242"/>
    <mergeCell ref="G241:G242"/>
    <mergeCell ref="B243:B246"/>
    <mergeCell ref="C243:C244"/>
    <mergeCell ref="A183:E183"/>
    <mergeCell ref="A184:A185"/>
    <mergeCell ref="B184:B185"/>
    <mergeCell ref="C184:C185"/>
    <mergeCell ref="H184:H185"/>
    <mergeCell ref="A186:E186"/>
    <mergeCell ref="A188:E188"/>
    <mergeCell ref="B230:B236"/>
    <mergeCell ref="C230:C236"/>
    <mergeCell ref="F230:F236"/>
    <mergeCell ref="G230:G236"/>
    <mergeCell ref="H189:H236"/>
    <mergeCell ref="C170:C176"/>
    <mergeCell ref="H170:H176"/>
    <mergeCell ref="A171:A176"/>
    <mergeCell ref="B171:B176"/>
    <mergeCell ref="A177:E177"/>
    <mergeCell ref="A178:A182"/>
    <mergeCell ref="B178:B180"/>
    <mergeCell ref="C178:C180"/>
    <mergeCell ref="H178:H182"/>
    <mergeCell ref="B181:B182"/>
    <mergeCell ref="C181:C182"/>
    <mergeCell ref="A153:A155"/>
    <mergeCell ref="B153:B154"/>
    <mergeCell ref="C153:C154"/>
    <mergeCell ref="H153:H155"/>
    <mergeCell ref="A156:E156"/>
    <mergeCell ref="A157:A168"/>
    <mergeCell ref="B157:B168"/>
    <mergeCell ref="C157:C168"/>
    <mergeCell ref="A169:E169"/>
    <mergeCell ref="A143:E143"/>
    <mergeCell ref="A145:E145"/>
    <mergeCell ref="A146:A151"/>
    <mergeCell ref="B146:B151"/>
    <mergeCell ref="C146:C151"/>
    <mergeCell ref="F146:F151"/>
    <mergeCell ref="G146:G151"/>
    <mergeCell ref="H146:H151"/>
    <mergeCell ref="A152:E152"/>
    <mergeCell ref="A77:E77"/>
    <mergeCell ref="A78:E78"/>
    <mergeCell ref="A79:G79"/>
    <mergeCell ref="A80:A142"/>
    <mergeCell ref="B80:B87"/>
    <mergeCell ref="C80:C87"/>
    <mergeCell ref="H80:H142"/>
    <mergeCell ref="C88:C105"/>
    <mergeCell ref="B89:B105"/>
    <mergeCell ref="B106:B117"/>
    <mergeCell ref="C108:C114"/>
    <mergeCell ref="B118:B120"/>
    <mergeCell ref="C118:C120"/>
    <mergeCell ref="C121:C122"/>
    <mergeCell ref="B122:B125"/>
    <mergeCell ref="C123:C125"/>
    <mergeCell ref="B126:B128"/>
    <mergeCell ref="C126:C128"/>
    <mergeCell ref="B129:B130"/>
    <mergeCell ref="C129:C130"/>
    <mergeCell ref="B131:B142"/>
    <mergeCell ref="C131:C136"/>
    <mergeCell ref="C137:C142"/>
    <mergeCell ref="A69:E69"/>
    <mergeCell ref="A70:A73"/>
    <mergeCell ref="B70:B71"/>
    <mergeCell ref="C70:C71"/>
    <mergeCell ref="H70:H73"/>
    <mergeCell ref="B72:B73"/>
    <mergeCell ref="C72:C73"/>
    <mergeCell ref="A74:E74"/>
    <mergeCell ref="A75:A76"/>
    <mergeCell ref="B75:B76"/>
    <mergeCell ref="C75:C76"/>
    <mergeCell ref="H75:H76"/>
    <mergeCell ref="A58:E58"/>
    <mergeCell ref="A59:A62"/>
    <mergeCell ref="H59:H62"/>
    <mergeCell ref="A63:E63"/>
    <mergeCell ref="A65:E65"/>
    <mergeCell ref="A66:A68"/>
    <mergeCell ref="B66:B68"/>
    <mergeCell ref="C66:C68"/>
    <mergeCell ref="H66:H68"/>
    <mergeCell ref="A47:E47"/>
    <mergeCell ref="A48:A57"/>
    <mergeCell ref="H48:H57"/>
    <mergeCell ref="B49:B50"/>
    <mergeCell ref="C49:C50"/>
    <mergeCell ref="D49:D50"/>
    <mergeCell ref="E49:E50"/>
    <mergeCell ref="F49:F50"/>
    <mergeCell ref="G49:G50"/>
    <mergeCell ref="B52:B53"/>
    <mergeCell ref="C52:C53"/>
    <mergeCell ref="B54:B55"/>
    <mergeCell ref="C54:C55"/>
    <mergeCell ref="A14:E14"/>
    <mergeCell ref="A15:E15"/>
    <mergeCell ref="A16:G16"/>
    <mergeCell ref="D17:D18"/>
    <mergeCell ref="E17:E18"/>
    <mergeCell ref="F17:F18"/>
    <mergeCell ref="G17:G18"/>
    <mergeCell ref="H17:H46"/>
    <mergeCell ref="I17:P17"/>
    <mergeCell ref="C19:C20"/>
    <mergeCell ref="C24:C30"/>
    <mergeCell ref="C31:C39"/>
    <mergeCell ref="C40:C46"/>
    <mergeCell ref="A1:G1"/>
    <mergeCell ref="A2:G2"/>
    <mergeCell ref="A5:G5"/>
    <mergeCell ref="A6:A11"/>
    <mergeCell ref="B6:B7"/>
    <mergeCell ref="C6:C7"/>
    <mergeCell ref="B8:B10"/>
    <mergeCell ref="C8:C10"/>
    <mergeCell ref="A12:E12"/>
  </mergeCells>
  <pageMargins left="0" right="0" top="0.39370078740157483" bottom="0.39370078740157483" header="0" footer="0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Скосырский</dc:creator>
  <cp:lastModifiedBy>Александр В. Скосырский</cp:lastModifiedBy>
  <cp:revision>3</cp:revision>
  <cp:lastPrinted>2025-06-17T08:31:52Z</cp:lastPrinted>
  <dcterms:created xsi:type="dcterms:W3CDTF">2015-06-05T18:19:34Z</dcterms:created>
  <dcterms:modified xsi:type="dcterms:W3CDTF">2025-06-17T08:32:00Z</dcterms:modified>
</cp:coreProperties>
</file>